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ula-my.sharepoint.com/personal/wanlaya_p_chula_ac_th/Documents/2020/work/CUD/00Final 17_07_2020/"/>
    </mc:Choice>
  </mc:AlternateContent>
  <xr:revisionPtr revIDLastSave="190" documentId="8_{C42B3267-6638-48FD-B76D-A77ECC867006}" xr6:coauthVersionLast="45" xr6:coauthVersionMax="45" xr10:uidLastSave="{88C0DA5D-5047-4243-8AF5-B5B161D21011}"/>
  <bookViews>
    <workbookView xWindow="-93" yWindow="-93" windowWidth="18426" windowHeight="11746" tabRatio="887" activeTab="10" xr2:uid="{00000000-000D-0000-FFFF-FFFF00000000}"/>
  </bookViews>
  <sheets>
    <sheet name="ปกรวม" sheetId="14" r:id="rId1"/>
    <sheet name="ปร6" sheetId="51" r:id="rId2"/>
    <sheet name="ปร5ก" sheetId="45" r:id="rId3"/>
    <sheet name="ปร5ข" sheetId="54" r:id="rId4"/>
    <sheet name="ปร4" sheetId="46" r:id="rId5"/>
    <sheet name="สถาปัตยกรรม" sheetId="15" r:id="rId6"/>
    <sheet name="โครงสร้าง" sheetId="52" r:id="rId7"/>
    <sheet name="ระบบไฟฟ้าและสื่อสาร" sheetId="44" r:id="rId8"/>
    <sheet name="ระบบสุขาภิบาลและป้องกันอัคคีภัย" sheetId="53" r:id="rId9"/>
    <sheet name="ระบบเครื่องกล" sheetId="20" r:id="rId10"/>
    <sheet name="ครุภัณฑ์ไฟฟ้า" sheetId="55" r:id="rId11"/>
  </sheets>
  <definedNames>
    <definedName name="_xlnm.Print_Area" localSheetId="10">ครุภัณฑ์ไฟฟ้า!$A$1:$K$72</definedName>
    <definedName name="_xlnm.Print_Area" localSheetId="6">โครงสร้าง!$A$1:$J$134</definedName>
    <definedName name="_xlnm.Print_Area" localSheetId="0">ปกรวม!$A$1:$J$20</definedName>
    <definedName name="_xlnm.Print_Area" localSheetId="4">ปร4!$A$1:$D$22</definedName>
    <definedName name="_xlnm.Print_Area" localSheetId="2">ปร5ก!$A$1:$F$32</definedName>
    <definedName name="_xlnm.Print_Area" localSheetId="3">ปร5ข!$A$1:$F$26</definedName>
    <definedName name="_xlnm.Print_Area" localSheetId="1">ปร6!$A$1:$E$22</definedName>
    <definedName name="_xlnm.Print_Area" localSheetId="9">ระบบเครื่องกล!$A$1:$J$461</definedName>
    <definedName name="_xlnm.Print_Area" localSheetId="7">ระบบไฟฟ้าและสื่อสาร!$A$1:$K$425</definedName>
    <definedName name="_xlnm.Print_Area" localSheetId="8">ระบบสุขาภิบาลและป้องกันอัคคีภัย!$A$1:$J$717</definedName>
    <definedName name="_xlnm.Print_Area" localSheetId="5">สถาปัตยกรรม!$A$1:$O$324</definedName>
    <definedName name="_xlnm.Print_Titles" localSheetId="10">ครุภัณฑ์ไฟฟ้า!$1:$8</definedName>
    <definedName name="_xlnm.Print_Titles" localSheetId="6">โครงสร้าง!$1:$8</definedName>
    <definedName name="_xlnm.Print_Titles" localSheetId="9">ระบบเครื่องกล!$1:$8</definedName>
    <definedName name="_xlnm.Print_Titles" localSheetId="7">ระบบไฟฟ้าและสื่อสาร!$1:$8</definedName>
    <definedName name="_xlnm.Print_Titles" localSheetId="8">ระบบสุขาภิบาลและป้องกันอัคคีภัย!$1:$8</definedName>
    <definedName name="_xlnm.Print_Titles" localSheetId="5">สถาปัตยกรรม!$1:$8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51" l="1"/>
  <c r="L130" i="52" l="1"/>
  <c r="L128" i="52"/>
  <c r="L31" i="52"/>
  <c r="L30" i="52"/>
  <c r="L28" i="52"/>
  <c r="L27" i="52"/>
  <c r="L25" i="52"/>
  <c r="L24" i="52"/>
  <c r="L23" i="52"/>
  <c r="L18" i="52"/>
  <c r="L17" i="52"/>
  <c r="L16" i="52"/>
  <c r="L15" i="52"/>
  <c r="L14" i="52"/>
  <c r="L13" i="52"/>
  <c r="L12" i="52"/>
  <c r="L102" i="52" l="1"/>
  <c r="L126" i="52"/>
  <c r="L105" i="52"/>
  <c r="L108" i="52"/>
  <c r="L110" i="52"/>
  <c r="L112" i="52"/>
  <c r="L114" i="52"/>
  <c r="L116" i="52"/>
  <c r="L118" i="52"/>
  <c r="L125" i="52"/>
  <c r="L127" i="52"/>
  <c r="L67" i="52"/>
  <c r="L69" i="52"/>
  <c r="L71" i="52"/>
  <c r="L73" i="52"/>
  <c r="L75" i="52"/>
  <c r="L77" i="52"/>
  <c r="L79" i="52"/>
  <c r="L81" i="52"/>
  <c r="L83" i="52"/>
  <c r="L85" i="52"/>
  <c r="L87" i="52"/>
  <c r="L89" i="52"/>
  <c r="L100" i="52"/>
  <c r="M63" i="52"/>
  <c r="L101" i="52"/>
  <c r="L64" i="52"/>
  <c r="L104" i="52"/>
  <c r="L106" i="52"/>
  <c r="L129" i="52"/>
  <c r="L124" i="52"/>
  <c r="L43" i="52"/>
  <c r="L65" i="52"/>
  <c r="L103" i="52"/>
  <c r="L123" i="52"/>
  <c r="L33" i="52"/>
  <c r="L35" i="52"/>
  <c r="L37" i="52"/>
  <c r="L39" i="52"/>
  <c r="L41" i="52"/>
  <c r="L45" i="52"/>
  <c r="L47" i="52"/>
  <c r="L49" i="52"/>
  <c r="L51" i="52"/>
  <c r="L53" i="52"/>
  <c r="L55" i="52"/>
  <c r="L57" i="52"/>
  <c r="L59" i="52"/>
  <c r="L61" i="52"/>
  <c r="L63" i="52"/>
  <c r="L66" i="52"/>
  <c r="L68" i="52"/>
  <c r="L70" i="52"/>
  <c r="L72" i="52"/>
  <c r="L74" i="52"/>
  <c r="L76" i="52"/>
  <c r="L78" i="52"/>
  <c r="L80" i="52"/>
  <c r="L82" i="52"/>
  <c r="L84" i="52"/>
  <c r="L86" i="52"/>
  <c r="L88" i="52"/>
  <c r="L109" i="52"/>
  <c r="L113" i="52"/>
  <c r="L115" i="52"/>
  <c r="L117" i="52"/>
  <c r="L119" i="52"/>
  <c r="L121" i="52"/>
  <c r="L34" i="52"/>
  <c r="L36" i="52"/>
  <c r="L38" i="52"/>
  <c r="L40" i="52"/>
  <c r="L42" i="52"/>
  <c r="L44" i="52"/>
  <c r="L46" i="52"/>
  <c r="L48" i="52"/>
  <c r="L50" i="52"/>
  <c r="L52" i="52"/>
  <c r="L54" i="52"/>
  <c r="L56" i="52"/>
  <c r="L58" i="52"/>
  <c r="L60" i="52"/>
  <c r="L62" i="52"/>
  <c r="L134" i="52" l="1"/>
  <c r="L32" i="52"/>
  <c r="L11" i="52" l="1"/>
  <c r="L98" i="52"/>
  <c r="L10" i="52" l="1"/>
  <c r="L26" i="52"/>
  <c r="L400" i="15" l="1"/>
  <c r="L399" i="15"/>
  <c r="L398" i="15"/>
  <c r="L397" i="15"/>
  <c r="L396" i="15"/>
  <c r="L395" i="15"/>
  <c r="L394" i="15"/>
  <c r="L393" i="15"/>
  <c r="L392" i="15"/>
  <c r="L391" i="15"/>
  <c r="L390" i="15"/>
  <c r="L389" i="15"/>
  <c r="L388" i="15"/>
  <c r="L387" i="15"/>
  <c r="L386" i="15"/>
  <c r="L385" i="15"/>
  <c r="L384" i="15"/>
  <c r="L383" i="15"/>
  <c r="L382" i="15"/>
  <c r="L381" i="15"/>
  <c r="L380" i="15"/>
  <c r="L379" i="15"/>
  <c r="L378" i="15"/>
  <c r="L377" i="15"/>
  <c r="L376" i="15"/>
  <c r="L375" i="15"/>
  <c r="L374" i="15"/>
  <c r="L373" i="15"/>
  <c r="L372" i="15"/>
  <c r="L371" i="15"/>
  <c r="L370" i="15"/>
  <c r="L369" i="15"/>
  <c r="L368" i="15"/>
  <c r="L367" i="15"/>
  <c r="L366" i="15"/>
  <c r="L365" i="15"/>
  <c r="L364" i="15"/>
  <c r="L363" i="15"/>
  <c r="L362" i="15"/>
  <c r="L361" i="15"/>
  <c r="L360" i="15"/>
  <c r="L359" i="15"/>
  <c r="L358" i="15"/>
  <c r="L357" i="15"/>
  <c r="L356" i="15"/>
  <c r="L355" i="15"/>
  <c r="L354" i="15"/>
  <c r="L353" i="15"/>
  <c r="L352" i="15"/>
  <c r="L351" i="15"/>
  <c r="L350" i="15"/>
  <c r="L349" i="15"/>
  <c r="L348" i="15"/>
  <c r="L347" i="15"/>
  <c r="L346" i="15"/>
  <c r="N345" i="15"/>
  <c r="L345" i="15"/>
  <c r="L344" i="15"/>
  <c r="N344" i="15" s="1"/>
  <c r="L343" i="15"/>
  <c r="N343" i="15" s="1"/>
  <c r="L342" i="15"/>
  <c r="N342" i="15" s="1"/>
  <c r="L341" i="15"/>
  <c r="N341" i="15" s="1"/>
  <c r="L340" i="15"/>
  <c r="N340" i="15" s="1"/>
  <c r="L339" i="15"/>
  <c r="N339" i="15" s="1"/>
  <c r="L338" i="15"/>
  <c r="N338" i="15" s="1"/>
  <c r="L337" i="15"/>
  <c r="N337" i="15" s="1"/>
  <c r="L336" i="15"/>
  <c r="N336" i="15" s="1"/>
  <c r="L335" i="15"/>
  <c r="N335" i="15" s="1"/>
  <c r="L334" i="15"/>
  <c r="N334" i="15" s="1"/>
  <c r="L333" i="15"/>
  <c r="N333" i="15" s="1"/>
  <c r="L332" i="15"/>
  <c r="N332" i="15" s="1"/>
  <c r="L331" i="15"/>
  <c r="N331" i="15" s="1"/>
  <c r="L330" i="15"/>
  <c r="N330" i="15" s="1"/>
  <c r="L329" i="15"/>
  <c r="N329" i="15" s="1"/>
  <c r="L328" i="15"/>
  <c r="N328" i="15" s="1"/>
  <c r="L327" i="15"/>
  <c r="N327" i="15" s="1"/>
  <c r="L326" i="15"/>
  <c r="N326" i="15" s="1"/>
  <c r="L325" i="15"/>
  <c r="N325" i="15" s="1"/>
  <c r="F21" i="15"/>
  <c r="A11" i="15"/>
  <c r="A12" i="15" s="1"/>
  <c r="A13" i="15" s="1"/>
  <c r="A14" i="15" s="1"/>
  <c r="A15" i="15" s="1"/>
  <c r="A16" i="15" s="1"/>
  <c r="A17" i="15" s="1"/>
  <c r="A18" i="15" s="1"/>
  <c r="B30" i="53" l="1"/>
  <c r="B29" i="53"/>
  <c r="I460" i="20" l="1"/>
  <c r="I458" i="20"/>
  <c r="I456" i="20"/>
  <c r="I455" i="20"/>
  <c r="I457" i="20" l="1"/>
  <c r="H461" i="20"/>
  <c r="I459" i="20"/>
  <c r="I461" i="20" s="1"/>
  <c r="F461" i="20"/>
  <c r="C13" i="46" l="1"/>
  <c r="B13" i="20" l="1"/>
  <c r="B12" i="20"/>
  <c r="B11" i="20"/>
  <c r="B10" i="20"/>
  <c r="E21" i="45" l="1"/>
  <c r="E20" i="45"/>
  <c r="E19" i="45"/>
  <c r="E18" i="45"/>
  <c r="E17" i="45"/>
  <c r="E16" i="45"/>
  <c r="I15" i="45"/>
  <c r="J15" i="45" s="1"/>
  <c r="E15" i="45"/>
  <c r="E14" i="45"/>
  <c r="C17" i="46" l="1"/>
  <c r="M51" i="55" l="1"/>
  <c r="M49" i="55"/>
  <c r="M48" i="55"/>
  <c r="M47" i="55"/>
  <c r="M43" i="55"/>
  <c r="M41" i="55"/>
  <c r="M38" i="55"/>
  <c r="M37" i="55"/>
  <c r="M36" i="55"/>
  <c r="M29" i="55"/>
  <c r="M22" i="55"/>
  <c r="M20" i="55"/>
  <c r="M19" i="55"/>
  <c r="M18" i="55"/>
  <c r="M10" i="55"/>
  <c r="M9" i="55"/>
  <c r="H18" i="54"/>
  <c r="M31" i="55" l="1"/>
  <c r="M54" i="55"/>
  <c r="M56" i="55"/>
  <c r="M57" i="55"/>
  <c r="M23" i="55"/>
  <c r="M25" i="55"/>
  <c r="M27" i="55"/>
  <c r="M53" i="55"/>
  <c r="M30" i="55"/>
  <c r="M32" i="55"/>
  <c r="M40" i="55"/>
  <c r="M42" i="55"/>
  <c r="M44" i="55"/>
  <c r="M39" i="55"/>
  <c r="M45" i="55"/>
  <c r="M52" i="55"/>
  <c r="M50" i="55"/>
  <c r="M55" i="55"/>
  <c r="M24" i="55"/>
  <c r="M26" i="55"/>
  <c r="M28" i="55"/>
  <c r="M34" i="55"/>
  <c r="M46" i="55" l="1"/>
  <c r="M14" i="55"/>
  <c r="M35" i="55"/>
  <c r="M13" i="55"/>
  <c r="M58" i="55"/>
  <c r="M12" i="55" l="1"/>
  <c r="M15" i="55" l="1"/>
  <c r="M21" i="55" l="1"/>
  <c r="G14" i="54"/>
  <c r="C15" i="46" l="1"/>
  <c r="C14" i="46" l="1"/>
  <c r="C16" i="46" l="1"/>
  <c r="C21" i="46" s="1"/>
  <c r="L14" i="20" l="1"/>
  <c r="L15" i="20"/>
  <c r="L16" i="20"/>
  <c r="L17" i="20"/>
  <c r="L18" i="20"/>
  <c r="L20" i="20"/>
  <c r="L21" i="20"/>
  <c r="L22" i="20"/>
  <c r="L23" i="20"/>
  <c r="L53" i="20"/>
  <c r="L60" i="20"/>
  <c r="L68" i="20"/>
  <c r="L70" i="20"/>
  <c r="L71" i="20"/>
  <c r="L72" i="20"/>
  <c r="L99" i="20"/>
  <c r="L100" i="20"/>
  <c r="L106" i="20"/>
  <c r="L122" i="20"/>
  <c r="L124" i="20"/>
  <c r="L125" i="20"/>
  <c r="L131" i="20"/>
  <c r="L133" i="20"/>
  <c r="L134" i="20"/>
  <c r="L140" i="20"/>
  <c r="M32" i="44"/>
  <c r="M41" i="44"/>
  <c r="M43" i="44"/>
  <c r="M44" i="44"/>
  <c r="M45" i="44"/>
  <c r="M71" i="44"/>
  <c r="M85" i="44"/>
  <c r="M87" i="44"/>
  <c r="M88" i="44"/>
  <c r="M97" i="44"/>
  <c r="M99" i="44"/>
  <c r="M100" i="44"/>
  <c r="M101" i="44"/>
  <c r="M123" i="44"/>
  <c r="M125" i="44"/>
  <c r="M127" i="44"/>
  <c r="M129" i="44"/>
  <c r="M131" i="44"/>
  <c r="M132" i="44"/>
  <c r="M155" i="44"/>
  <c r="M157" i="44"/>
  <c r="M158" i="44"/>
  <c r="M172" i="44"/>
  <c r="M174" i="44"/>
  <c r="M175" i="44"/>
  <c r="M207" i="44"/>
  <c r="M208" i="44"/>
  <c r="M242" i="44"/>
  <c r="M244" i="44"/>
  <c r="M245" i="44"/>
  <c r="M272" i="44"/>
  <c r="M274" i="44"/>
  <c r="M275" i="44"/>
  <c r="M289" i="44"/>
  <c r="M291" i="44"/>
  <c r="M292" i="44"/>
  <c r="M298" i="44"/>
  <c r="M320" i="44"/>
  <c r="M322" i="44"/>
  <c r="M323" i="44"/>
  <c r="M330" i="44"/>
  <c r="M344" i="44"/>
  <c r="M345" i="44"/>
  <c r="L139" i="20" l="1"/>
  <c r="L135" i="20" l="1"/>
  <c r="L138" i="20"/>
  <c r="L137" i="20"/>
  <c r="L136" i="20" l="1"/>
  <c r="L13" i="20" l="1"/>
  <c r="M25" i="44" l="1"/>
  <c r="M22" i="44"/>
  <c r="M21" i="44"/>
  <c r="M20" i="44"/>
  <c r="M19" i="44"/>
  <c r="M18" i="44"/>
  <c r="M17" i="44"/>
  <c r="M15" i="44"/>
  <c r="M14" i="44"/>
  <c r="M13" i="44"/>
  <c r="M12" i="44"/>
  <c r="M11" i="44"/>
  <c r="M233" i="44"/>
  <c r="M35" i="44"/>
  <c r="M10" i="44" l="1"/>
  <c r="L88" i="20"/>
  <c r="L107" i="20"/>
  <c r="L92" i="20"/>
  <c r="M254" i="44"/>
  <c r="L62" i="20"/>
  <c r="L66" i="20"/>
  <c r="L130" i="20"/>
  <c r="L35" i="20"/>
  <c r="L43" i="20"/>
  <c r="L56" i="20"/>
  <c r="L61" i="20"/>
  <c r="L78" i="20"/>
  <c r="L86" i="20"/>
  <c r="L64" i="20"/>
  <c r="L85" i="20"/>
  <c r="L89" i="20"/>
  <c r="L93" i="20"/>
  <c r="L103" i="20"/>
  <c r="L108" i="20"/>
  <c r="L120" i="20"/>
  <c r="L128" i="20"/>
  <c r="M296" i="44"/>
  <c r="M301" i="44"/>
  <c r="M232" i="44"/>
  <c r="L80" i="20"/>
  <c r="L84" i="20"/>
  <c r="L38" i="20"/>
  <c r="L27" i="20"/>
  <c r="L39" i="20"/>
  <c r="L51" i="20"/>
  <c r="L82" i="20"/>
  <c r="L126" i="20"/>
  <c r="L63" i="20"/>
  <c r="M78" i="44"/>
  <c r="M105" i="44"/>
  <c r="M113" i="44"/>
  <c r="M117" i="44"/>
  <c r="M121" i="44"/>
  <c r="M124" i="44"/>
  <c r="M220" i="44"/>
  <c r="M80" i="44"/>
  <c r="M82" i="44"/>
  <c r="M107" i="44"/>
  <c r="M109" i="44"/>
  <c r="M70" i="44"/>
  <c r="M73" i="44"/>
  <c r="M89" i="44"/>
  <c r="M91" i="44"/>
  <c r="M93" i="44"/>
  <c r="M135" i="44"/>
  <c r="M137" i="44"/>
  <c r="M139" i="44"/>
  <c r="M159" i="44"/>
  <c r="M193" i="44"/>
  <c r="M195" i="44"/>
  <c r="M197" i="44"/>
  <c r="M203" i="44"/>
  <c r="M217" i="44"/>
  <c r="M235" i="44"/>
  <c r="M237" i="44"/>
  <c r="M239" i="44"/>
  <c r="M258" i="44"/>
  <c r="L55" i="20"/>
  <c r="L42" i="20"/>
  <c r="L28" i="20"/>
  <c r="L30" i="20"/>
  <c r="L32" i="20"/>
  <c r="L34" i="20"/>
  <c r="L67" i="20"/>
  <c r="L113" i="20"/>
  <c r="L115" i="20"/>
  <c r="L117" i="20"/>
  <c r="L119" i="20"/>
  <c r="L121" i="20"/>
  <c r="L33" i="20"/>
  <c r="L83" i="20"/>
  <c r="L111" i="20"/>
  <c r="L129" i="20"/>
  <c r="L36" i="20"/>
  <c r="L49" i="20"/>
  <c r="L95" i="20"/>
  <c r="L101" i="20"/>
  <c r="L29" i="20"/>
  <c r="L59" i="20"/>
  <c r="L79" i="20"/>
  <c r="L26" i="20"/>
  <c r="L44" i="20"/>
  <c r="L46" i="20"/>
  <c r="L48" i="20"/>
  <c r="L50" i="20"/>
  <c r="L52" i="20"/>
  <c r="L76" i="20"/>
  <c r="L94" i="20"/>
  <c r="L96" i="20"/>
  <c r="L98" i="20"/>
  <c r="L102" i="20"/>
  <c r="L104" i="20"/>
  <c r="L114" i="20"/>
  <c r="L118" i="20"/>
  <c r="L37" i="20"/>
  <c r="L54" i="20"/>
  <c r="L87" i="20"/>
  <c r="L105" i="20"/>
  <c r="L25" i="20"/>
  <c r="L41" i="20"/>
  <c r="L58" i="20"/>
  <c r="L75" i="20"/>
  <c r="L77" i="20"/>
  <c r="L91" i="20"/>
  <c r="L110" i="20"/>
  <c r="L112" i="20"/>
  <c r="L31" i="20"/>
  <c r="L40" i="20"/>
  <c r="L45" i="20"/>
  <c r="L47" i="20"/>
  <c r="L57" i="20"/>
  <c r="L65" i="20"/>
  <c r="L74" i="20"/>
  <c r="L81" i="20"/>
  <c r="L90" i="20"/>
  <c r="L97" i="20"/>
  <c r="L109" i="20"/>
  <c r="L116" i="20"/>
  <c r="L24" i="20"/>
  <c r="L73" i="20"/>
  <c r="M255" i="44"/>
  <c r="M285" i="44"/>
  <c r="M297" i="44"/>
  <c r="M300" i="44"/>
  <c r="M306" i="44"/>
  <c r="M314" i="44"/>
  <c r="M316" i="44"/>
  <c r="M333" i="44"/>
  <c r="M335" i="44"/>
  <c r="M337" i="44"/>
  <c r="M341" i="44"/>
  <c r="M27" i="44"/>
  <c r="M31" i="44"/>
  <c r="M36" i="44"/>
  <c r="M69" i="44"/>
  <c r="M38" i="44"/>
  <c r="M47" i="44"/>
  <c r="M49" i="44"/>
  <c r="M53" i="44"/>
  <c r="M57" i="44"/>
  <c r="M61" i="44"/>
  <c r="M63" i="44"/>
  <c r="M65" i="44"/>
  <c r="M143" i="44"/>
  <c r="M147" i="44"/>
  <c r="M165" i="44"/>
  <c r="M169" i="44"/>
  <c r="M185" i="44"/>
  <c r="M189" i="44"/>
  <c r="M128" i="44"/>
  <c r="M160" i="44"/>
  <c r="M162" i="44"/>
  <c r="M166" i="44"/>
  <c r="M168" i="44"/>
  <c r="M170" i="44"/>
  <c r="M186" i="44"/>
  <c r="M202" i="44"/>
  <c r="M204" i="44"/>
  <c r="M210" i="44"/>
  <c r="M212" i="44"/>
  <c r="M218" i="44"/>
  <c r="M246" i="44"/>
  <c r="M248" i="44"/>
  <c r="M250" i="44"/>
  <c r="M281" i="44"/>
  <c r="M328" i="44"/>
  <c r="M28" i="44"/>
  <c r="M30" i="44"/>
  <c r="M33" i="44"/>
  <c r="M37" i="44"/>
  <c r="M74" i="44"/>
  <c r="M262" i="44"/>
  <c r="M264" i="44"/>
  <c r="M266" i="44"/>
  <c r="M270" i="44"/>
  <c r="M282" i="44"/>
  <c r="M284" i="44"/>
  <c r="M305" i="44"/>
  <c r="M307" i="44"/>
  <c r="M309" i="44"/>
  <c r="M315" i="44"/>
  <c r="M317" i="44"/>
  <c r="M325" i="44"/>
  <c r="M334" i="44"/>
  <c r="M68" i="44"/>
  <c r="M126" i="44"/>
  <c r="M148" i="44"/>
  <c r="M150" i="44"/>
  <c r="M152" i="44"/>
  <c r="M201" i="44"/>
  <c r="M211" i="44"/>
  <c r="M215" i="44"/>
  <c r="M313" i="44"/>
  <c r="M180" i="44"/>
  <c r="M184" i="44"/>
  <c r="M223" i="44"/>
  <c r="M227" i="44"/>
  <c r="M231" i="44"/>
  <c r="M48" i="44"/>
  <c r="M52" i="44"/>
  <c r="M54" i="44"/>
  <c r="M56" i="44"/>
  <c r="M108" i="44"/>
  <c r="M114" i="44"/>
  <c r="M134" i="44"/>
  <c r="M138" i="44"/>
  <c r="M142" i="44"/>
  <c r="M151" i="44"/>
  <c r="M177" i="44"/>
  <c r="M179" i="44"/>
  <c r="M181" i="44"/>
  <c r="M187" i="44"/>
  <c r="M192" i="44"/>
  <c r="M196" i="44"/>
  <c r="M200" i="44"/>
  <c r="M216" i="44"/>
  <c r="M224" i="44"/>
  <c r="M226" i="44"/>
  <c r="M228" i="44"/>
  <c r="M234" i="44"/>
  <c r="M271" i="44"/>
  <c r="M277" i="44"/>
  <c r="M299" i="44"/>
  <c r="M326" i="44"/>
  <c r="M40" i="44"/>
  <c r="M51" i="44"/>
  <c r="M58" i="44"/>
  <c r="M60" i="44"/>
  <c r="M67" i="44"/>
  <c r="M75" i="44"/>
  <c r="M77" i="44"/>
  <c r="M84" i="44"/>
  <c r="M95" i="44"/>
  <c r="M102" i="44"/>
  <c r="M104" i="44"/>
  <c r="M111" i="44"/>
  <c r="M118" i="44"/>
  <c r="M120" i="44"/>
  <c r="M141" i="44"/>
  <c r="M144" i="44"/>
  <c r="M146" i="44"/>
  <c r="M153" i="44"/>
  <c r="M161" i="44"/>
  <c r="M163" i="44"/>
  <c r="M183" i="44"/>
  <c r="M188" i="44"/>
  <c r="M190" i="44"/>
  <c r="M199" i="44"/>
  <c r="M214" i="44"/>
  <c r="M219" i="44"/>
  <c r="M221" i="44"/>
  <c r="M230" i="44"/>
  <c r="M241" i="44"/>
  <c r="M252" i="44"/>
  <c r="M259" i="44"/>
  <c r="M261" i="44"/>
  <c r="M268" i="44"/>
  <c r="M279" i="44"/>
  <c r="M286" i="44"/>
  <c r="M288" i="44"/>
  <c r="M294" i="44"/>
  <c r="M302" i="44"/>
  <c r="M311" i="44"/>
  <c r="M318" i="44"/>
  <c r="M329" i="44"/>
  <c r="M339" i="44"/>
  <c r="M29" i="44"/>
  <c r="M39" i="44"/>
  <c r="M55" i="44"/>
  <c r="M62" i="44"/>
  <c r="M72" i="44"/>
  <c r="M79" i="44"/>
  <c r="M90" i="44"/>
  <c r="M92" i="44"/>
  <c r="M106" i="44"/>
  <c r="M115" i="44"/>
  <c r="M122" i="44"/>
  <c r="M136" i="44"/>
  <c r="M145" i="44"/>
  <c r="M167" i="44"/>
  <c r="M178" i="44"/>
  <c r="M194" i="44"/>
  <c r="M225" i="44"/>
  <c r="M236" i="44"/>
  <c r="M238" i="44"/>
  <c r="M247" i="44"/>
  <c r="M249" i="44"/>
  <c r="M256" i="44"/>
  <c r="M263" i="44"/>
  <c r="M265" i="44"/>
  <c r="M283" i="44"/>
  <c r="M336" i="44"/>
  <c r="M347" i="44"/>
  <c r="M34" i="44"/>
  <c r="M50" i="44"/>
  <c r="M59" i="44"/>
  <c r="M66" i="44"/>
  <c r="M76" i="44"/>
  <c r="M83" i="44"/>
  <c r="M94" i="44"/>
  <c r="M96" i="44"/>
  <c r="M103" i="44"/>
  <c r="M110" i="44"/>
  <c r="M119" i="44"/>
  <c r="M140" i="44"/>
  <c r="M149" i="44"/>
  <c r="M154" i="44"/>
  <c r="M164" i="44"/>
  <c r="M171" i="44"/>
  <c r="M182" i="44"/>
  <c r="M191" i="44"/>
  <c r="M198" i="44"/>
  <c r="M213" i="44"/>
  <c r="M222" i="44"/>
  <c r="M229" i="44"/>
  <c r="M240" i="44"/>
  <c r="M251" i="44"/>
  <c r="M253" i="44"/>
  <c r="M260" i="44"/>
  <c r="M267" i="44"/>
  <c r="M269" i="44"/>
  <c r="M278" i="44"/>
  <c r="M287" i="44"/>
  <c r="M295" i="44"/>
  <c r="M303" i="44"/>
  <c r="M310" i="44"/>
  <c r="M312" i="44"/>
  <c r="M319" i="44"/>
  <c r="M324" i="44"/>
  <c r="M331" i="44"/>
  <c r="M338" i="44"/>
  <c r="M340" i="44"/>
  <c r="M26" i="44"/>
  <c r="M112" i="44"/>
  <c r="M133" i="44"/>
  <c r="M304" i="44"/>
  <c r="M327" i="44"/>
  <c r="M346" i="44"/>
  <c r="M46" i="44"/>
  <c r="M64" i="44"/>
  <c r="M81" i="44"/>
  <c r="M116" i="44"/>
  <c r="M176" i="44"/>
  <c r="M257" i="44"/>
  <c r="M280" i="44"/>
  <c r="M308" i="44"/>
  <c r="M332" i="44"/>
  <c r="M276" i="44"/>
  <c r="M209" i="44"/>
  <c r="M293" i="44"/>
  <c r="L127" i="20" l="1"/>
  <c r="M42" i="44"/>
  <c r="M206" i="44"/>
  <c r="M173" i="44"/>
  <c r="M98" i="44"/>
  <c r="M130" i="44"/>
  <c r="M343" i="44"/>
  <c r="M156" i="44"/>
  <c r="M321" i="44"/>
  <c r="M290" i="44"/>
  <c r="M273" i="44"/>
  <c r="M86" i="44"/>
  <c r="L11" i="20" l="1"/>
  <c r="L123" i="20"/>
  <c r="L12" i="20"/>
  <c r="L132" i="20"/>
  <c r="M16" i="44"/>
  <c r="M243" i="44"/>
  <c r="L10" i="20"/>
  <c r="L69" i="20"/>
  <c r="L19" i="20" l="1"/>
  <c r="Q7" i="46" l="1"/>
  <c r="G20" i="51"/>
  <c r="H18" i="51"/>
  <c r="I20" i="46" l="1"/>
  <c r="I19" i="46"/>
  <c r="I18" i="46"/>
  <c r="M24" i="45" l="1"/>
  <c r="M26" i="45" s="1"/>
  <c r="N12" i="45" l="1"/>
  <c r="Q9" i="45"/>
  <c r="J22" i="45" l="1"/>
  <c r="I22" i="46" l="1"/>
  <c r="M9" i="44" l="1"/>
  <c r="N22" i="45" l="1"/>
  <c r="N24" i="45" s="1"/>
  <c r="N26" i="45" s="1"/>
  <c r="Q8" i="45"/>
  <c r="P12" i="45" s="1"/>
  <c r="Q12" i="45" s="1"/>
  <c r="P14" i="45" s="1"/>
  <c r="J17" i="51" l="1"/>
  <c r="G18" i="51" l="1"/>
  <c r="H20" i="51" s="1"/>
  <c r="E12" i="45" l="1"/>
</calcChain>
</file>

<file path=xl/sharedStrings.xml><?xml version="1.0" encoding="utf-8"?>
<sst xmlns="http://schemas.openxmlformats.org/spreadsheetml/2006/main" count="3885" uniqueCount="1696">
  <si>
    <t>ลำดับ</t>
  </si>
  <si>
    <t>รายการ</t>
  </si>
  <si>
    <t>ชุด</t>
  </si>
  <si>
    <t>เหมา</t>
  </si>
  <si>
    <t xml:space="preserve"> </t>
  </si>
  <si>
    <t>งานสถาปัตยกรรม</t>
  </si>
  <si>
    <t>จำนวน</t>
  </si>
  <si>
    <t>ค่าแรงงาน</t>
  </si>
  <si>
    <t>หมายเหตุ</t>
  </si>
  <si>
    <t>ตร.ม.</t>
  </si>
  <si>
    <t>เมตร</t>
  </si>
  <si>
    <t>(บาท)</t>
  </si>
  <si>
    <t>ลำดับที่</t>
  </si>
  <si>
    <t>ราคาวัสดุสิ่งของ</t>
  </si>
  <si>
    <t>ค่าวัสดุและแรงงาน</t>
  </si>
  <si>
    <t>ราคาต่อหน่วย</t>
  </si>
  <si>
    <t>จำนวนเงิน</t>
  </si>
  <si>
    <t>แบบเลขที่</t>
  </si>
  <si>
    <t xml:space="preserve"> หน่วย</t>
  </si>
  <si>
    <t>แผ่นที่   1</t>
  </si>
  <si>
    <t>สรุปผลการประมาณราคาค่าก่อสร้าง</t>
  </si>
  <si>
    <t xml:space="preserve">แบบหมายเลข               </t>
  </si>
  <si>
    <t>ประมาณราคาตามแบบ     ปร.4</t>
  </si>
  <si>
    <t>แผ่น</t>
  </si>
  <si>
    <t xml:space="preserve">ประมาณราคาเมื่อวันที่     </t>
  </si>
  <si>
    <t>FACTOR F</t>
  </si>
  <si>
    <t>ค่าก่อสร้างทั้งหมด</t>
  </si>
  <si>
    <t>รวมเป็นเงิน (บาท)</t>
  </si>
  <si>
    <t>FACTOR  F</t>
  </si>
  <si>
    <t>ประเภทงานอาคาร</t>
  </si>
  <si>
    <t>หมวดค่าใช้จ่ายพิเศษ ตามข้อกำหนดเงื่อนไขและความจำเป็นต้องมี</t>
  </si>
  <si>
    <t>เงื่อนไข</t>
  </si>
  <si>
    <t xml:space="preserve">เงินล่วงหน้าจ่าย                        </t>
  </si>
  <si>
    <t xml:space="preserve">เงินประกันผลงานหัก               </t>
  </si>
  <si>
    <t xml:space="preserve">ดอกเบี้ยเงินกู้                           </t>
  </si>
  <si>
    <t xml:space="preserve">VAT                                       </t>
  </si>
  <si>
    <t>สรุป</t>
  </si>
  <si>
    <t>รวมค่าก่อสร้างเป็นเงินทั้งสิ้น</t>
  </si>
  <si>
    <t>คิดเป็นเงินประมาณ  (ปัดเศษ)</t>
  </si>
  <si>
    <t xml:space="preserve">ขนาดหรือเนื้อที่อาคาร                  </t>
  </si>
  <si>
    <t xml:space="preserve">เฉลี่ยราคาประมาณ            </t>
  </si>
  <si>
    <t>บาท/ ตร. ม.</t>
  </si>
  <si>
    <t>ค่าก่อสร้าง</t>
  </si>
  <si>
    <t xml:space="preserve"> สรุปงานอาคาร</t>
  </si>
  <si>
    <t>A</t>
  </si>
  <si>
    <t>B</t>
  </si>
  <si>
    <t>C</t>
  </si>
  <si>
    <t>D</t>
  </si>
  <si>
    <t>E</t>
  </si>
  <si>
    <t>A-B</t>
  </si>
  <si>
    <t>C-B</t>
  </si>
  <si>
    <t>D-E</t>
  </si>
  <si>
    <t>รวมเงิน  ประเภทงานอาคารและงานระบบ ฯ ทั้งหมด</t>
  </si>
  <si>
    <t>(A-B)/(C-B)</t>
  </si>
  <si>
    <t xml:space="preserve">D-E  </t>
  </si>
  <si>
    <t>x</t>
  </si>
  <si>
    <t xml:space="preserve">F Factor </t>
  </si>
  <si>
    <t>=</t>
  </si>
  <si>
    <t>D-{(D-E)x(A-B)/(C-B)}</t>
  </si>
  <si>
    <t>งานระบบเครื่องกล</t>
  </si>
  <si>
    <t>ปริมาณ</t>
  </si>
  <si>
    <t>หน่วย</t>
  </si>
  <si>
    <t>ค่าวัสดุ</t>
  </si>
  <si>
    <t>ค่าแรง</t>
  </si>
  <si>
    <t>ต่อหน่วย</t>
  </si>
  <si>
    <t>รวม</t>
  </si>
  <si>
    <t>งานพื้น</t>
  </si>
  <si>
    <t>งานผนัง</t>
  </si>
  <si>
    <t>งานฝ้าเพดาน</t>
  </si>
  <si>
    <t>แบบสรุปราคากลางงานก่อสร้างอาคาร</t>
  </si>
  <si>
    <t>คำนวณราคากลาง เมื่อวันที่         เดือน                  พ.ศ.</t>
  </si>
  <si>
    <t>หน่วย: บาท</t>
  </si>
  <si>
    <t>งานก่อสร้างอาคาร</t>
  </si>
  <si>
    <t>รวมค่าก่อสร้างทั้งโครงการ/ งานก่อสร้าง</t>
  </si>
  <si>
    <t>กลุ่มงาน/ งาน งานก่อสร้างอาคาร</t>
  </si>
  <si>
    <t>แบบแสดงรายการ ปริมาณงาน และราคา</t>
  </si>
  <si>
    <t>กลุ่มงาน/ งาน สถาปัตยกรรม</t>
  </si>
  <si>
    <t xml:space="preserve">เมื่อวันที่                         </t>
  </si>
  <si>
    <t xml:space="preserve">เดือน </t>
  </si>
  <si>
    <t xml:space="preserve"> พ.ศ.</t>
  </si>
  <si>
    <t>ประมาณการโดย คณะกรรมการกำหนดราคากลาง</t>
  </si>
  <si>
    <t>แบบ     ปร.5ก</t>
  </si>
  <si>
    <t>รายละเอียดประมาณราคาค่าก่อสร้าง</t>
  </si>
  <si>
    <t>กลุ่มงาน/ งานอาคาร</t>
  </si>
  <si>
    <t xml:space="preserve"> แบบ     ปร. 6  แผ่นที่   1</t>
  </si>
  <si>
    <t>งานหลังคา</t>
  </si>
  <si>
    <t>กลุ่มงาน/ งาน โครงสร้าง</t>
  </si>
  <si>
    <t>งานโครงสร้าง</t>
  </si>
  <si>
    <t>งานระบบไฟฟ้าและสื่อสาร</t>
  </si>
  <si>
    <t>งานทาสี</t>
  </si>
  <si>
    <t>งานเบ็ดเตล็ด</t>
  </si>
  <si>
    <t>ม.</t>
  </si>
  <si>
    <t>งานประตู - หน้าต่าง</t>
  </si>
  <si>
    <t>ระบบประปา</t>
  </si>
  <si>
    <t>งานระบบประปาและสุขาภิบาล</t>
  </si>
  <si>
    <t>หมวดงานสถาปัตยกรรม</t>
  </si>
  <si>
    <t>งานสุขภัณฑ์และอุปกรณ์ประกอบห้องน้ำ</t>
  </si>
  <si>
    <t>งานตกแต่งบันได</t>
  </si>
  <si>
    <t>รวมหมวดงานสถาปัตยกรรม</t>
  </si>
  <si>
    <t>ตร.ม</t>
  </si>
  <si>
    <t>กลุ่มงาน/ งาน ระบบไฟฟ้าและสื่อสาร</t>
  </si>
  <si>
    <t>ยังไม่รวม factor F</t>
  </si>
  <si>
    <t>งานระบบสุขาภิบาลและป้องกันอัคคีภัย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</si>
  <si>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</si>
  <si>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</si>
  <si>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</si>
  <si>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</si>
  <si>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</si>
  <si>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</si>
  <si>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</si>
  <si>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</si>
  <si>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</si>
  <si>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1.3.1</t>
  </si>
  <si>
    <t>1.3.2</t>
  </si>
  <si>
    <t>1.3.3</t>
  </si>
  <si>
    <t>1.3.4</t>
  </si>
  <si>
    <t>2.2.1</t>
  </si>
  <si>
    <t>2.2.2</t>
  </si>
  <si>
    <t>ระบบระบายอากาศ</t>
  </si>
  <si>
    <t>พัดลมระบายอากาศ</t>
  </si>
  <si>
    <t>รวมงานระบบสุขาภิบาลและป้องกันอัคคีภัย</t>
  </si>
  <si>
    <t>ต้น</t>
  </si>
  <si>
    <t>กก.</t>
  </si>
  <si>
    <t>รวมงานวิศวกรรมโครงสร้าง</t>
  </si>
  <si>
    <t>กลุ่มงาน/ งานระบบเครื่องกล</t>
  </si>
  <si>
    <t>กลุ่มงาน/ งานระบบสุขาภิบาลและป้องกันอัคคีภัย</t>
  </si>
  <si>
    <t xml:space="preserve">แบบ      ปร. 4 และปร. 5 ที่แนบ                                                                           มีจำนวน         </t>
  </si>
  <si>
    <t>ค่าเครน (ขนส่งและ ติดตั้ง)</t>
  </si>
  <si>
    <t>ลวดผูกเหล็ก</t>
  </si>
  <si>
    <t>ลบ.ฟ.</t>
  </si>
  <si>
    <t>ราคาวัสดุ</t>
  </si>
  <si>
    <t xml:space="preserve">ค่าวัสดุและแรงงาน </t>
  </si>
  <si>
    <t>เมื่อวีนที่</t>
  </si>
  <si>
    <t>1.3.5</t>
  </si>
  <si>
    <t>1.3.6</t>
  </si>
  <si>
    <t>สถานที่ก่อสร้าง  โรงเรียนสาธิตจุฬาลงกรณ์มหาวิทยาลัย ฝ่ายมัธยม กทม.</t>
  </si>
  <si>
    <t>หน่วยงานเจ้าของอาคาร จุฬาลงกรณ์มหาวิทยาลัย</t>
  </si>
  <si>
    <t>ระบบวิศวกรรมไฟฟ้าและสื่อสาร</t>
  </si>
  <si>
    <t>ระบบไฟฟ้า (ส่วนวัสดุ/งานก่อสร้าง)</t>
  </si>
  <si>
    <t xml:space="preserve">Electrical Board &amp; CB </t>
  </si>
  <si>
    <t>CCTV System (ส่วนงานวัสดุ)</t>
  </si>
  <si>
    <t>ระบบไฟฟ้า (ส่วนครุภัณฑ์)</t>
  </si>
  <si>
    <t>CCTV System (ส่วนครุภัณฑ์)</t>
  </si>
  <si>
    <t>Telephone System (ส่วนครุภัณฑ์)</t>
  </si>
  <si>
    <t>Computer Network System (ส่วนครุภัณฑ์)</t>
  </si>
  <si>
    <t>1.1 Main Distribution Boards (MDBs)</t>
  </si>
  <si>
    <t xml:space="preserve">     - MDBx Tied MDBy (2 MDBs), incl. SPDs and PFCs&amp;CT/PTs</t>
  </si>
  <si>
    <t>set</t>
  </si>
  <si>
    <t xml:space="preserve">       Drawout Type, w/Built-in Power Meter, w/GFP,</t>
  </si>
  <si>
    <t xml:space="preserve">        w/Undervoltage with time delay unit, w/shunt Release,</t>
  </si>
  <si>
    <t xml:space="preserve">        w/Motor Mechanism+Closing Release</t>
  </si>
  <si>
    <t xml:space="preserve">        w/Undervoltage with time delay unit, w/Motor Mechanism</t>
  </si>
  <si>
    <t>1.2 Emergency Main Distribution Boards (EMDB)</t>
  </si>
  <si>
    <t xml:space="preserve">     - EMDB1,  incl. metering and SPD</t>
  </si>
  <si>
    <t xml:space="preserve">     - ATS(CTTS) 4P 1000A, IC&gt;=30kA</t>
  </si>
  <si>
    <t>1.3 MCCB with Plug-In Unit for Busway</t>
  </si>
  <si>
    <t>1.4 Distribution Panels (DPs and EDP)</t>
  </si>
  <si>
    <t xml:space="preserve">     - 1 P (16AT)</t>
  </si>
  <si>
    <t xml:space="preserve">     - 1 P (20AT)</t>
  </si>
  <si>
    <t xml:space="preserve">     - 3 P (16AT)</t>
  </si>
  <si>
    <t xml:space="preserve">     - 3 P (20AT)</t>
  </si>
  <si>
    <t xml:space="preserve">     - 3 P (32AT)</t>
  </si>
  <si>
    <t xml:space="preserve">     - 1P ELCB (16 AT*), Earth Leakage Protection, 30mA</t>
  </si>
  <si>
    <t xml:space="preserve">     - 1P ELCB (20 AT*), Earth Leakage Protection, 30mA</t>
  </si>
  <si>
    <t>lot</t>
  </si>
  <si>
    <t>Subtotal for item 1</t>
  </si>
  <si>
    <t xml:space="preserve">Receptacles &amp; Switches </t>
  </si>
  <si>
    <t>2.1 Duplex Receptacles Universal Type with Ground, 16A, with Safety Shutter</t>
  </si>
  <si>
    <t>2.2 Weather Proof Duplex Receptacle Universal + Grd, 16A</t>
  </si>
  <si>
    <t xml:space="preserve">       with Safety Shutter</t>
  </si>
  <si>
    <t>2.4 One-Way Switches, 16A</t>
  </si>
  <si>
    <t xml:space="preserve">2.5 Three way switch </t>
  </si>
  <si>
    <t>2.6 Photo Switch</t>
  </si>
  <si>
    <t>sys</t>
  </si>
  <si>
    <t>Subtotal for item 2</t>
  </si>
  <si>
    <t xml:space="preserve">Lighting (Including lamps &amp; Specified ballasts) </t>
  </si>
  <si>
    <t>Subtotal for item 3</t>
  </si>
  <si>
    <t xml:space="preserve">Conduit &amp; Wire </t>
  </si>
  <si>
    <t>4.1 Wires</t>
  </si>
  <si>
    <t xml:space="preserve">      - 2.5 sqmm IEC01</t>
  </si>
  <si>
    <t>m</t>
  </si>
  <si>
    <t xml:space="preserve">      - 4 sqmm IEC01</t>
  </si>
  <si>
    <t xml:space="preserve">      - 6 sqmm IEC01</t>
  </si>
  <si>
    <t xml:space="preserve">      - 10 sqmm IEC01</t>
  </si>
  <si>
    <t xml:space="preserve">      - 16 sqmm IEC01</t>
  </si>
  <si>
    <t xml:space="preserve">      - 25 sqmm IEC01</t>
  </si>
  <si>
    <t xml:space="preserve">      - 35 sqmm IEC01</t>
  </si>
  <si>
    <t xml:space="preserve">      - 50 sqmm IEC01</t>
  </si>
  <si>
    <t xml:space="preserve">      - 70 sqmm IEC01</t>
  </si>
  <si>
    <t xml:space="preserve">      - 95 sqmm IEC01</t>
  </si>
  <si>
    <t xml:space="preserve">      - 120 sqmm IEC01</t>
  </si>
  <si>
    <t xml:space="preserve">      - 185 sqmm IEC01</t>
  </si>
  <si>
    <t xml:space="preserve">      - 2.5  sqmm  FRC, CWZ</t>
  </si>
  <si>
    <t xml:space="preserve">      - 4  sqmm  FRC, CWZ</t>
  </si>
  <si>
    <t xml:space="preserve">      - 10  sqmm  FRC, CWZ</t>
  </si>
  <si>
    <t xml:space="preserve">      - 16  sqmm  FRC, CWZ</t>
  </si>
  <si>
    <t xml:space="preserve">      - 25  sqmm  FRC, CWZ</t>
  </si>
  <si>
    <t xml:space="preserve">      - 35  sqmm  FRC, CWZ</t>
  </si>
  <si>
    <t xml:space="preserve">      - 50  sqmm  FRC, CWZ</t>
  </si>
  <si>
    <t xml:space="preserve">      - 95  sqmm  FRC, CWZ</t>
  </si>
  <si>
    <t>4.2 Conduits &amp; Wireways</t>
  </si>
  <si>
    <t xml:space="preserve">      - 1/2" EMT</t>
  </si>
  <si>
    <t xml:space="preserve">      - 3/4" EMT</t>
  </si>
  <si>
    <t xml:space="preserve">      - 1/2" IMC</t>
  </si>
  <si>
    <t xml:space="preserve">      - 3/4" IMC</t>
  </si>
  <si>
    <t xml:space="preserve">      - 1" IMC</t>
  </si>
  <si>
    <t xml:space="preserve">      - 1 1/4" IMC</t>
  </si>
  <si>
    <t xml:space="preserve">      - 1 1/2" IMC</t>
  </si>
  <si>
    <t xml:space="preserve">      - 2" IMC</t>
  </si>
  <si>
    <t xml:space="preserve">      - 2 1/2" IMC</t>
  </si>
  <si>
    <t xml:space="preserve">      - 3" IMC</t>
  </si>
  <si>
    <t xml:space="preserve">      - 3 1/2" IMC</t>
  </si>
  <si>
    <t xml:space="preserve">      - 4" IMC</t>
  </si>
  <si>
    <t xml:space="preserve">      - 1 1/4"Flex โลหะกันน้ำ</t>
  </si>
  <si>
    <t xml:space="preserve">      - 1 1/2"Flex โลหะกันน้ำ</t>
  </si>
  <si>
    <t xml:space="preserve">      - 2"Flex โลหะกันน้ำ</t>
  </si>
  <si>
    <t xml:space="preserve">      - 3"Flex โลหะกันน้ำ</t>
  </si>
  <si>
    <t xml:space="preserve">      - 3 1/2"Flex โลหะกันน้ำ</t>
  </si>
  <si>
    <t>4.3 Accessories</t>
  </si>
  <si>
    <t>Subtotal for item 4</t>
  </si>
  <si>
    <t xml:space="preserve">Fire Alarm System </t>
  </si>
  <si>
    <t xml:space="preserve">       with Communication Cards, Audio Source Unit with </t>
  </si>
  <si>
    <t xml:space="preserve">       Fire Phone, Zone Amplifiers, Sealed Lead Acid Battery</t>
  </si>
  <si>
    <t xml:space="preserve">       And Graphic Control/Display Equipment</t>
  </si>
  <si>
    <t>5.22 FRC 2.5 sqmm</t>
  </si>
  <si>
    <t>5.23 Twisted pair shield 2/C-16AWG FRC Cable</t>
  </si>
  <si>
    <t>5.24 Conduit 3/4" IMC</t>
  </si>
  <si>
    <t>5.25 Conduit 1/2" IMC</t>
  </si>
  <si>
    <t>Subtotal for item 5</t>
  </si>
  <si>
    <t>Lightning Protection System and Grounding System</t>
  </si>
  <si>
    <t>6.1 Single Point Air Terminal, 0.6 m, 16mm, with base</t>
  </si>
  <si>
    <t>6.2 Single Point Air Terminal, 1.8m, 16mm, with base</t>
  </si>
  <si>
    <t>6.3 Copper Tape 3x25mm</t>
  </si>
  <si>
    <t>6.4  Down-Conductor</t>
  </si>
  <si>
    <t>6.5 Bare Cu 95 sqmm for Ground Loop and Ground Bar Connection</t>
  </si>
  <si>
    <t>Subtotal for item 6</t>
  </si>
  <si>
    <t>Exit Sign and Emergency Lighting</t>
  </si>
  <si>
    <t>7.1 Exit Sign, LED Type, EIT Standard, Single Side, &gt;= 2 Hrs</t>
  </si>
  <si>
    <t>7.2 Exit Sign, LED Type, EIT Standard, Double Side, &gt;=2 Hrs</t>
  </si>
  <si>
    <t>Subtotal for item 7</t>
  </si>
  <si>
    <t xml:space="preserve">Computer Network System </t>
  </si>
  <si>
    <t>UTP Cable System</t>
  </si>
  <si>
    <t>job</t>
  </si>
  <si>
    <t>Fiber Optic Backbone</t>
  </si>
  <si>
    <t>Subtotal for item 8</t>
  </si>
  <si>
    <t>Energy Metering</t>
  </si>
  <si>
    <t>9.1 Digital KWh Meter for RMU</t>
  </si>
  <si>
    <t>9.2 CTs for RMU</t>
  </si>
  <si>
    <t>9.4 Digital kWh Meter for Sub Feeders and DPs</t>
  </si>
  <si>
    <t xml:space="preserve">9.6 Converters, Panel and Hub Switch </t>
  </si>
  <si>
    <t>9.7 Control Panel</t>
  </si>
  <si>
    <t>9.8  Billing/Monitoring System and Retail Management System</t>
  </si>
  <si>
    <t xml:space="preserve">         รวม Server, Printer, UPS, อุปกรณ์เชื่อมต่อ และรวมค่าติดตั้ง</t>
  </si>
  <si>
    <t xml:space="preserve">         และ Commmissioning</t>
  </si>
  <si>
    <t>Subtotal for item 9</t>
  </si>
  <si>
    <t>Generator Set</t>
  </si>
  <si>
    <t xml:space="preserve">         SPDs and Oil Tank พร้อมเติมน้ำมันให้ใช้งานได้ในเวลาไม่น้อยกว่าที่ระบุ</t>
  </si>
  <si>
    <t>10.2 Sound proof (&lt;=80dB at 1 m)</t>
  </si>
  <si>
    <t>10.3 Sound Attenuator Inlet/Outlet รวมช่องระบายอากาศ</t>
  </si>
  <si>
    <t>Subtotal for item 10</t>
  </si>
  <si>
    <t>HV System</t>
  </si>
  <si>
    <t>11.1 RMU 2in/1out, incl. 630A CB, with Fault Indicator</t>
  </si>
  <si>
    <t xml:space="preserve">      Al. Coil, IP&gt;=21, w/Temp. Control, Class F, AN/AF</t>
  </si>
  <si>
    <t>11.3 HV Cable Route Markers</t>
  </si>
  <si>
    <t>11.4 HV Cable, XLPE 3(1C-240 sqmm), 24 kV (1แกน 3 เส้น)</t>
  </si>
  <si>
    <t xml:space="preserve">       รวมช่วงขดใน Manhole</t>
  </si>
  <si>
    <t>11.5 HV Cable, XLPE 3(1C-70 sqmm), 24 kV (1แกน 3 เส้น)</t>
  </si>
  <si>
    <t>11.6 Manhole, Type A3/1, MEA Standard</t>
  </si>
  <si>
    <t>11.7 Ductbank, 4(2x2) 140mm HDPE PN&gt;=10</t>
  </si>
  <si>
    <t xml:space="preserve">11.8 ค่าบริการตรวจระบบไฟฟ้าจากการไฟฟ้านครหลวง </t>
  </si>
  <si>
    <t>11.9 Accessories</t>
  </si>
  <si>
    <t>Subtotal for item 11</t>
  </si>
  <si>
    <t>UTP Cable System for CCTV System</t>
  </si>
  <si>
    <t xml:space="preserve">12.1 Cat6A U/UTP Cable  23 AWG Solid Coper Insolate </t>
  </si>
  <si>
    <t xml:space="preserve">12.2 Cat6A UTP Patch Panel 24 Port  </t>
  </si>
  <si>
    <t>Subtotal for item 12</t>
  </si>
  <si>
    <t xml:space="preserve">Computer Network System (ส่วนครุภัณฑ์) </t>
  </si>
  <si>
    <t>แบบ ปร. 5ข   แผ่นที่ 1</t>
  </si>
  <si>
    <t>แบบสรุปค่าครุภัณฑ์จัดซื้อ</t>
  </si>
  <si>
    <t>กลุ่มงาน/ งาน งานครุภัณฑ์จัดซื้อ</t>
  </si>
  <si>
    <t>คำนวณราคากลางโดย คณะกรรมการกำหนดราคากลาง</t>
  </si>
  <si>
    <t xml:space="preserve">แบบ      ปร. 4  ที่แนบ                            </t>
  </si>
  <si>
    <t xml:space="preserve"> มีจำนวน  </t>
  </si>
  <si>
    <t>หน้า</t>
  </si>
  <si>
    <t>ค่างานต้นทุน</t>
  </si>
  <si>
    <t>ภาษีมูลค่าเพิ่ม</t>
  </si>
  <si>
    <t>กลุ่มงาน/ งาน ครุภัณฑ์ระบบไฟฟ้าและสื่อสาร</t>
  </si>
  <si>
    <t>งานครุภัณฑ์ไฟฟ้า</t>
  </si>
  <si>
    <t xml:space="preserve">งานระบบดับเพลิงแบบ Stand Pipe and Hose System </t>
  </si>
  <si>
    <t>และ Sprinkler System</t>
  </si>
  <si>
    <t>งาน ติดตั้ง วางท่อ และต่อท่อเหล็กดำ ชั้นคุณภาพ Sch. 40 แบบมีตะเข็บ</t>
  </si>
  <si>
    <t>ขนาดเส้นผ่านศูนย์กลาง 1 นิ้ว</t>
  </si>
  <si>
    <t>ขนาดเส้นผ่านศูนย์กลาง 1 1/4 นิ้ว</t>
  </si>
  <si>
    <t>ขนาดเส้นผ่านศูนย์กลาง 1 1/2 นิ้ว</t>
  </si>
  <si>
    <t>ขนาดเส้นผ่านศูนย์กลาง 2 นิ้ว</t>
  </si>
  <si>
    <t>ขนาดเส้นผ่านศูนย์กลาง 2 1/2  นิ้ว</t>
  </si>
  <si>
    <t>ขนาดเส้นผ่านศูนย์กลาง 3 นิ้ว</t>
  </si>
  <si>
    <t>ขนาดเส้นผ่านศูนย์กลาง  4 นิ้ว</t>
  </si>
  <si>
    <t>ขนาดเส้นผ่านศูนย์กลาง 6 นิ้ว</t>
  </si>
  <si>
    <t>ขนาดเส้นผ่านศูนย์กลาง 8 นิ้ว</t>
  </si>
  <si>
    <t>งาน ติดตั้ง ข้อต่อท่อ ที่แขวนท่อ , ที่ยึดท่อ สำหรับท่อเหล็กดำ</t>
  </si>
  <si>
    <t>งานทดสอบ ทำความสะอาด ทาสีกันสนิม และทาสีเคลือบผิว สำหรับท่อเหล็กดำ</t>
  </si>
  <si>
    <t>งาน ติดตั้ง วางท่อ และต่อท่อเหล็กเคลือบสังกะสี ชั้นคุณภาพ Medium (ท่อ Drain)</t>
  </si>
  <si>
    <t>ขนาดเส้นผ่านศูนย์กลาง 3/4 นิ้ว (เชื่อมต่อจาก AAV To Drain)</t>
  </si>
  <si>
    <t>ขนาดเส้นผ่านศูนย์กลาง 2 1/2 นิ้ว</t>
  </si>
  <si>
    <t>งาน ติดตั้ง ข้อต่อท่อ ที่แขวนท่อ , ที่ยึดท่อ สำหรับท่อเหล็กเคลือบสังกะสี</t>
  </si>
  <si>
    <t xml:space="preserve">งานทดสอบ ทำความสะอาด ทาสีกันสนิม และทาสีเคลือบผิว </t>
  </si>
  <si>
    <t>สำหรับท่อเหล็กเคลือบสังกะสี</t>
  </si>
  <si>
    <t>งาน ติดตั้ง และทดสอบ Indicating Butterfly Valve  พร้อม</t>
  </si>
  <si>
    <t>Supervisory Switch</t>
  </si>
  <si>
    <t>ขนาดเส้นผ่านศูนย์กลาง 4 นิ้ว</t>
  </si>
  <si>
    <t xml:space="preserve">งาน ติดตั้ง และทดสอบ Butterfly Valve  </t>
  </si>
  <si>
    <t>งาน ติดตั้ง และทดสอบ Water Flow Detector</t>
  </si>
  <si>
    <t>ขนาดเส้นผ่านศูนย์กลาง 6  นิ้ว</t>
  </si>
  <si>
    <t>ขนาดเส้นผ่านศูนย์กลาง 4  นิ้ว</t>
  </si>
  <si>
    <t xml:space="preserve">งานติดตั้งและทดสอบ ตู้ดับเพลิง (Fire Hose Cabinet) </t>
  </si>
  <si>
    <t>พร้อมอุปกรณ์ครบชุด</t>
  </si>
  <si>
    <t>งาน ติดตั้ง และทดสอบ ถังดับเพลิงเคมี</t>
  </si>
  <si>
    <t xml:space="preserve"> - ABC 10 lbs 6A10B (ในตู้ FHC)</t>
  </si>
  <si>
    <t>งาน ติดตั้ง และทดสอบ หัวกระจายน้ำดับเพลิง (Sprinkler)</t>
  </si>
  <si>
    <t xml:space="preserve">  -  Pendent</t>
  </si>
  <si>
    <t xml:space="preserve">  -  Upright</t>
  </si>
  <si>
    <t>ชั้น Besement</t>
  </si>
  <si>
    <t xml:space="preserve">  -  Side Wall</t>
  </si>
  <si>
    <t xml:space="preserve"> Sprinkler สำรอง </t>
  </si>
  <si>
    <t>งาน ติดตั้ง และทดสอบ Sight Glass</t>
  </si>
  <si>
    <t>ชุด FCA (IND)</t>
  </si>
  <si>
    <t>ขนาดเส้นผ่านศูนย์กลาง 1  นิ้ว</t>
  </si>
  <si>
    <t>งาน ติดตั้ง และทดสอบ Globe Valve</t>
  </si>
  <si>
    <t xml:space="preserve">ข้อต่อกลางทาง (UNION ORIFICE) </t>
  </si>
  <si>
    <t xml:space="preserve">   ขนาดเส้นผ่านศูนย์กลาง  3/4"</t>
  </si>
  <si>
    <t>ชุด AAV</t>
  </si>
  <si>
    <t xml:space="preserve">   ขนาดเส้นผ่านศูนย์กลาง  1"</t>
  </si>
  <si>
    <t>บอลวาล์ว</t>
  </si>
  <si>
    <t>ขนาดเส้นผ่านศูนย์กลาง 3/4 นิ้ว</t>
  </si>
  <si>
    <t>ขนาดเส้นผ่านศูนย์กลาง 1 1/2 นิ้ว (DRAIN VALVE)</t>
  </si>
  <si>
    <t>งาน ติดตั้ง และทดสอบ Pressure Gauge</t>
  </si>
  <si>
    <t>งาน ติดตั้ง และทดสอบ AUTOMATIC AIR VENT</t>
  </si>
  <si>
    <t>งาน ติดตั้ง และทดสอบ Check Valve</t>
  </si>
  <si>
    <t>ชั้นดาดฟ้า</t>
  </si>
  <si>
    <t>งาน ติดตั้ง และทดสอบ FLEXIBLE CONNECTOR และ อุปกรณ์ประกอบครบชุด</t>
  </si>
  <si>
    <t>ขนาดเส้นผ่านศูนย์กลาง 8  นิ้ว</t>
  </si>
  <si>
    <t xml:space="preserve">งานติดตั้งและทดสอบ ตู้ทดสอบแรงดัน (DRAIN  TEST STATION) </t>
  </si>
  <si>
    <t xml:space="preserve">งาน ติดตั้ง ทดสอบ วัสดุอุปกรณ์ในระบบ Fire Barrier System </t>
  </si>
  <si>
    <t>สำหรับระบบป้องกันอัคคีภัยทั้งหมด ซึ่งประกอบด้วย งานอุดช่องเปิด ช่องท่อ</t>
  </si>
  <si>
    <t xml:space="preserve"> ช่องเจาะ รอยต่อ และงาน Pipe Collar เพื่อป้องกันไฟลาม และควันลาม</t>
  </si>
  <si>
    <t>รวมราคางานระบบดับเพลิงแบบ Stand Pipe and Hose System และ Sprinkler System</t>
  </si>
  <si>
    <t>งานระบบดับเพลิงอาคารห้องเครื่อง</t>
  </si>
  <si>
    <t>จัดหา ติดตั้ง และทดสอบ เครื่องสูบน้ำดับเพลิงแบบดีเซล</t>
  </si>
  <si>
    <t xml:space="preserve"> พร้อมแท่นเครื่อง รวมทั้งเครื่องยนต์ดีเซล  ถังน้ำมัน  ตู้ควบคุม และอุปกรณ์ประกอบ</t>
  </si>
  <si>
    <t>จัดหา ติดตั้ง และทดสอบ เครื่องสูบน้ำรักษาแรงดัน</t>
  </si>
  <si>
    <t>(Jockey Pump) พร้อมแท่นเครื่อง  ตู้ควบคุม และอุปกรณ์ประกอบ</t>
  </si>
  <si>
    <t>ขนาดเส้นผ่านศูนย์กลาง 10 นิ้ว</t>
  </si>
  <si>
    <t>ขนาดเส้นผ่านศูนย์กลาง 1/2 นิ้ว (ชุดเดรนห้องปั้ม &amp; Control)</t>
  </si>
  <si>
    <t>ขนาดเส้นผ่านศูนย์กลาง 3/4 นิ้ว (เชื่อมต่อจาก AAV To Drain + ชุดเดรนห้องปั้ม)</t>
  </si>
  <si>
    <t>งาน ติดตั้ง และทดสอบ OS&amp;Y Gate Valve  พร้อม Supervisory Switch</t>
  </si>
  <si>
    <t>ขนาดเส้นผ่านศูนย์กลาง 2  นิ้ว</t>
  </si>
  <si>
    <t>งาน ติดตั้ง และทดสอบ หัวรับน้ำดับเพลิง (FDC)</t>
  </si>
  <si>
    <t xml:space="preserve">  -  6 x 2 1/2 x 2 1/2   นิ้ว</t>
  </si>
  <si>
    <t>งานติดตั้งและทดสอบ ตู้เก็บสายฉีดน้ำดับเพลิง</t>
  </si>
  <si>
    <t xml:space="preserve"> - ABC 10 lbs 6A10B</t>
  </si>
  <si>
    <t xml:space="preserve"> - CO2 15 lbs</t>
  </si>
  <si>
    <t>งาน ติดตั้ง และทดสอบ Automatic Air Vent</t>
  </si>
  <si>
    <t>ขนาดเส้นผ่านศูนย์กลาง  3/4  นิ้ว</t>
  </si>
  <si>
    <t>ข้อต่อกลางทาง (UNION)</t>
  </si>
  <si>
    <t>ขนาดเส้นผ่านศูนย์กลาง 1/2 นิ้ว</t>
  </si>
  <si>
    <t>ขนาดเส้นผ่านศูนย์กลาง  2"</t>
  </si>
  <si>
    <t>Suction Gauge</t>
  </si>
  <si>
    <t>Discharge Gauge</t>
  </si>
  <si>
    <t>End West Cone 4"x8"</t>
  </si>
  <si>
    <t>งาน ติดตั้ง และทดสอบ Pressure Relief Valve</t>
  </si>
  <si>
    <t>จัดหา ติดตั้ง และทดสอบ Flow Meter</t>
  </si>
  <si>
    <t>จัดหา ติดตั้ง และทดสอบ Alarm Check Valve พร้อม</t>
  </si>
  <si>
    <t>Water Motor Alarm และ อุปกรณ์ประกอบครบชุด</t>
  </si>
  <si>
    <t>จัดหา ติดตั้ง และทดสอบ Y-Stainer  และ อุปกรณ์ประกอบครบชุด</t>
  </si>
  <si>
    <t>งาน ติดตั้ง และทดสอบ FLEXIBLE CONNECTOR  และ อุปกรณ์ประกอบครบชุด</t>
  </si>
  <si>
    <t>สำหรับระบบสุขาภิบาลทั้งหมด ซึ่งประกอบด้วย งานอุดช่องเปิด ช่องท่อ</t>
  </si>
  <si>
    <t xml:space="preserve">จัดหา ติดตั้ง และทดสอบ ระบบ Fire Graphic Anunciator </t>
  </si>
  <si>
    <t xml:space="preserve">พร้อมระบบสายควบคุม </t>
  </si>
  <si>
    <t xml:space="preserve">งานวางท่อไอเสีย ชนิดท่อเหล็กอาบสังสะสี ชั้นคุณภาพ Medium </t>
  </si>
  <si>
    <t>พร้อมฉนวนหุ้มท่อ , Fitting , Suppor t, Hanger</t>
  </si>
  <si>
    <t>ระบบดับเพลิงด้วยก๊าซไนโตรเจน</t>
  </si>
  <si>
    <t>ห้อง SERVER &amp; CCTV</t>
  </si>
  <si>
    <t>ถังบรรจุก๊าซไนโตรเจน (บรรจุก๊าซ 83 ลิตร / 20.3 ลบ.ม. ที่ 300 บาร์)</t>
  </si>
  <si>
    <t>ถัง</t>
  </si>
  <si>
    <t>ถังไพล๊อทก๊าซไนโตรเจน (บรรจุก๊าซ 82.5 ลิตร ที่ 300 บาร์)</t>
  </si>
  <si>
    <t>เกจวัดแรงดันถังก๊าซไนโตรเจน</t>
  </si>
  <si>
    <t>ชิ้น</t>
  </si>
  <si>
    <t>เกจวัดแรงดันถังไพล๊อทก๊าซไนโตรเจน</t>
  </si>
  <si>
    <t>ข้อต่อท่อทองแดงแข็งกับถังก๊าซ ( Loop Pipe )</t>
  </si>
  <si>
    <t>หัวฉีดก๊าซไนโตรเจน แบบลดเสียง</t>
  </si>
  <si>
    <t>สวิตซ์แรงดัน</t>
  </si>
  <si>
    <t>ป้ายเตือน แสดงการฉีดก๊าซ</t>
  </si>
  <si>
    <t>วาล์วนิรภัย</t>
  </si>
  <si>
    <t>โซลินอยด์วาล์ว</t>
  </si>
  <si>
    <t>อุปกรณ์ตรวจจับควัน</t>
  </si>
  <si>
    <t>ฐานอุปกรณ์ตรวจจับควัน</t>
  </si>
  <si>
    <t>กระดิ่งแจ้งเตือนเพลิงไหม้</t>
  </si>
  <si>
    <t>อุปกรณ์แจ้งเตือนด้วยเสียงและแสง</t>
  </si>
  <si>
    <t>ตู้ควบคุมระบบดับเพลิง พร้อม โมดูลเชื่อมต่อสัญญาณ ( Control Panel )</t>
  </si>
  <si>
    <t>กล่องแปลงสัญญาณ ( Module Box )</t>
  </si>
  <si>
    <t>กล่องควบคุมด้วยมือ ( Manual Control Box)</t>
  </si>
  <si>
    <t>ท่อก๊าซไนโตรเจน (ท่อเหล็กดำไร้ตะเข็บ SCH.80)</t>
  </si>
  <si>
    <t>ข้อต่อ และอุปกรณ์ยึดท่อก๊าซไนโตรเจน</t>
  </si>
  <si>
    <t>ท่อทองแดง ควบคุมการเปิดถังบรรจุก๊าซ</t>
  </si>
  <si>
    <t>ช่องระบายแรงดันชนิด ( Gravity Shutter )</t>
  </si>
  <si>
    <t>สายไฟ และสายสัญญาณ (THW+16AWG)</t>
  </si>
  <si>
    <t>ท่อร้อยสายไฟ (EMT)</t>
  </si>
  <si>
    <t>สี และสัญลักษณ์</t>
  </si>
  <si>
    <t>อุปกรณ์ประกอบ และอุปกรณ์สิ้นเปลือง</t>
  </si>
  <si>
    <t>งานทดสอบฟังก์ชันของระบบ / การฝึกอบรมการใช้งาน</t>
  </si>
  <si>
    <t>ห้องคอมพิวเตอร์</t>
  </si>
  <si>
    <t>ห้อง MDB ROOM</t>
  </si>
  <si>
    <t xml:space="preserve">หัวฉีดก๊าซไนโตรเจน </t>
  </si>
  <si>
    <t>ห้อง GENERATOR</t>
  </si>
  <si>
    <t>ห้อง TRANFORMER</t>
  </si>
  <si>
    <t>รวมราคางานระบบดับเพลิงด้วยก๊าซไนโตรเจน</t>
  </si>
  <si>
    <t>ระบบระบายน้ำเสียและระบายอากาศ</t>
  </si>
  <si>
    <t>งานระบบระบายน้ำฝนในอาคาร</t>
  </si>
  <si>
    <t>อาคารห้องเครื่อง</t>
  </si>
  <si>
    <t>งานระบบประปา</t>
  </si>
  <si>
    <t>จัดหา ติดตั้ง และทดสอบ ท่อ PPR SDR11 (PN10)</t>
  </si>
  <si>
    <t>จัดหา ติดตั้ง และทดสอบ อุปกรณ์ข้อต่อและข้องอ</t>
  </si>
  <si>
    <t>จัดหา ติดตั้ง และทดสอบ อุปกรณ์แขวนท่อ , น้ำยาและอื่นๆ</t>
  </si>
  <si>
    <t>1.1.4</t>
  </si>
  <si>
    <t>จัดหา ติดตั้ง และทดสอบ ท่อ เหล็กบุพีอี Class M</t>
  </si>
  <si>
    <t>1.1.5</t>
  </si>
  <si>
    <t>1.1.6</t>
  </si>
  <si>
    <t>1.1.7</t>
  </si>
  <si>
    <t>จัดหา ติดตั้ง และทดสอบ ท่อ PB SDR11 (ท่อน้ำเติมแทงค์ใต้ดิน)</t>
  </si>
  <si>
    <t>1.1.8</t>
  </si>
  <si>
    <t>1.1.9</t>
  </si>
  <si>
    <t>1.1.10</t>
  </si>
  <si>
    <t>จัดหา ติดตั้ง และทดสอบ เกตวาล์ว</t>
  </si>
  <si>
    <t>1.1.11</t>
  </si>
  <si>
    <t>จัดหา ติดตั้ง และทดสอบ Pressure Gauge</t>
  </si>
  <si>
    <t>1.1.12</t>
  </si>
  <si>
    <t>จัดหา ติดตั้ง และทดสอบ Pressure Reducing Valve</t>
  </si>
  <si>
    <t xml:space="preserve">   PRV STATION 1  FLOOR 8th</t>
  </si>
  <si>
    <t xml:space="preserve">   PRV STATION 2  FLOOR 4th</t>
  </si>
  <si>
    <t xml:space="preserve">   PRV STATION 3  FLOOR 8th</t>
  </si>
  <si>
    <t xml:space="preserve">   PRV STATION 4  FLOOR 4th</t>
  </si>
  <si>
    <t>1.1.13</t>
  </si>
  <si>
    <t>จัดหา ติดตั้ง และทดสอบ ก็อกสนาม HOSE BIBB(HB)</t>
  </si>
  <si>
    <t xml:space="preserve"> Dia.1/2"</t>
  </si>
  <si>
    <t xml:space="preserve"> Dia.3/4"</t>
  </si>
  <si>
    <t>1.1.14</t>
  </si>
  <si>
    <t>จัดหา ติดตั้ง และทดสอบ ข้อต่อกลางทาง (UNION)</t>
  </si>
  <si>
    <t>1.1.15</t>
  </si>
  <si>
    <t>จัดหา ติดตั้ง และทดสอบ STRAINER</t>
  </si>
  <si>
    <t>1.1.16</t>
  </si>
  <si>
    <t>จัดหา ติดตั้ง และทดสอบ บอลวาล์ว (STOP VALVE)</t>
  </si>
  <si>
    <t>1.1.17</t>
  </si>
  <si>
    <t>จัดหา ติดตั้ง และทดสอบ วาล์วปีกผีเสื้อ (BUTTERFLY VALVE)</t>
  </si>
  <si>
    <t>1.1.18</t>
  </si>
  <si>
    <t>จัดหา ติดตั้ง และทดสอบ อุปกรณ์ลดแรงกระแทกน้ำ</t>
  </si>
  <si>
    <t>1.1.19</t>
  </si>
  <si>
    <t>จัดหา ติดตั้ง และทดสอบ Foot Valve</t>
  </si>
  <si>
    <t>จัดหา ติดตั้ง และทดสอบ Hydraulic Check Valve</t>
  </si>
  <si>
    <t>1.1.20</t>
  </si>
  <si>
    <t>จัดหา ติดตั้ง และทดสอบ ข้อต่ออ่อน (FLEXIBLE CONNECTOR,PRESSURE)</t>
  </si>
  <si>
    <t>1.1.21</t>
  </si>
  <si>
    <t>จัดหา ติดตั้ง และทดสอบ Float switch</t>
  </si>
  <si>
    <t>1.1.22</t>
  </si>
  <si>
    <t>จัดหา ติดตั้ง และทดสอบ มาตรวัดน้ำ (WATER METER)</t>
  </si>
  <si>
    <t>1.1.23</t>
  </si>
  <si>
    <t>จัดหา ติดตั้ง และทดสอบ เครื่องสูบน้ำเพิ่มแรงดัน</t>
  </si>
  <si>
    <t>พร้อมอุปกรณ์ควบคุมและอุปกรณ์ ประกอบครบชุด</t>
  </si>
  <si>
    <t>1.1.24</t>
  </si>
  <si>
    <t>จัดหา ติดตั้ง และทดสอบ เครื่องสูบน้ำประปาขึ้นไปเก็บที่ถังเก็บน้ำดาดฟ้า</t>
  </si>
  <si>
    <t>1.1.25</t>
  </si>
  <si>
    <t>งานทดสอบ ทำความสะอาดและทาสี</t>
  </si>
  <si>
    <t>1.1.26</t>
  </si>
  <si>
    <t>งานอุปกรณ์สิ้นเปลือง งานป้องกันไฟลาม (Fire Barrier System ) และอื่นๆ</t>
  </si>
  <si>
    <t>รวมราคางานระบบประปา</t>
  </si>
  <si>
    <t>งานระบบระบายน้ำเสียและระบายอากาศ</t>
  </si>
  <si>
    <t>จัดหา ติดตั้ง และทดสอบ ท่อ PVC ชั้น 8.5</t>
  </si>
  <si>
    <t>อุปกรณ์ข้อต่อและข้องอ</t>
  </si>
  <si>
    <t>อุปกรณ์แขวนท่อ , น้ำยาและอื่นๆ</t>
  </si>
  <si>
    <t>จัดหา ติดตั้ง และทดสอบ ท่อ HDPE PN10 (ท่อสูบน้ำเสียหลังจากการบำบัด)</t>
  </si>
  <si>
    <t>1.2.7</t>
  </si>
  <si>
    <t>จัดหา ติดตั้ง และทดสอบ ช่องระบายน้ำที่พื้น (FD)</t>
  </si>
  <si>
    <t>1.2.8</t>
  </si>
  <si>
    <t>จัดหา ติดตั้ง และทดสอบ ช่องทำความสะอาดท่อที่พื้น (FCO)</t>
  </si>
  <si>
    <t>1.2.9</t>
  </si>
  <si>
    <t>จัดหา ติดตั้ง และทดสอบ ช่องทำความสะอาดท่อ  (CO)</t>
  </si>
  <si>
    <t>1.2.10</t>
  </si>
  <si>
    <t>จัดหา ติดตั้ง และทดสอบ ข้อต่ออ่อน (FLEXIBLE CONNECTOR,DRAIN)</t>
  </si>
  <si>
    <t>1.2.11</t>
  </si>
  <si>
    <t>จัดหา ติดตั้ง และทดสอบ จัดหา ติดตั้ง และทดสอบ ข้อต่ออ่อน (FLEXIBLE CONNECTOR,PRESSURE)</t>
  </si>
  <si>
    <t>1.2.12</t>
  </si>
  <si>
    <t>จัดหา ติดตั้ง และทดสอบ U-TRAP</t>
  </si>
  <si>
    <t>1.2.13</t>
  </si>
  <si>
    <t>จัดหา ติดตั้ง และทดสอบ VTR</t>
  </si>
  <si>
    <t>1.2.14</t>
  </si>
  <si>
    <t>จัดหา ติดตั้ง และทดสอบ บ่อสูบน้ำเสียหลังจากการบำบัด ขนาด 1.0 ลบ.ม.</t>
  </si>
  <si>
    <t>พร้อมอุปกรณ์ตู้ควบคุม,สวิทซ์ลูกลอยและอุปกรณ์ประกอบครบชุด</t>
  </si>
  <si>
    <t>1.2.15</t>
  </si>
  <si>
    <t>1.2.16</t>
  </si>
  <si>
    <t>รวมราคางานระบบระบายน้ำเสียและระบายอากาศ</t>
  </si>
  <si>
    <t>จัดหา ติดตั้ง และทดสอบ ท่อ SUB DRAIN (ท่อระบายน้ำสวน ชั้น 6)</t>
  </si>
  <si>
    <t xml:space="preserve"> ขนาดเส้นผ่านศูนย์กลาง  3"</t>
  </si>
  <si>
    <t>1.3.8</t>
  </si>
  <si>
    <t>จัดหา ติดตั้ง และทดสอบ หัวรับน้ำฝนชนิดหัวกระโหลก ( RD,MUSHROOM TYPE)</t>
  </si>
  <si>
    <t>1.3.9</t>
  </si>
  <si>
    <t>1.3.10</t>
  </si>
  <si>
    <t>จัดหา ติดตั้ง และทดสอบ ช่องระบายน้ำที่พื้นสวน (PLANTER DRAIN)</t>
  </si>
  <si>
    <t xml:space="preserve"> ขนาดเส้นผ่านศูนย์กลาง  4"</t>
  </si>
  <si>
    <t>1.3.11</t>
  </si>
  <si>
    <t xml:space="preserve">จัดหา ติดตั้ง และทดสอบ ช่องระบายน้ำที่รางระบายน้ำ (AD) </t>
  </si>
  <si>
    <t>ขนาดเส้นผ่านศูนย์กลาง  4"</t>
  </si>
  <si>
    <t>1.3.12</t>
  </si>
  <si>
    <t xml:space="preserve">จัดหา ติดตั้ง และทดสอบ ช่องทำความสะอาดท่อ (CO, PVC)   </t>
  </si>
  <si>
    <t>สปริงโหลดเช็ควาล์ว</t>
  </si>
  <si>
    <t xml:space="preserve">   ขนาดเส้นผ่านศูนย์กลาง  3"</t>
  </si>
  <si>
    <t>1.3.13</t>
  </si>
  <si>
    <t>จัดหา ติดตั้ง และทดสอบ Check Valve</t>
  </si>
  <si>
    <t>1.3.14</t>
  </si>
  <si>
    <t>จัดหา ติดตั้ง และทดสอบ Gate Valve</t>
  </si>
  <si>
    <t>1.3.15</t>
  </si>
  <si>
    <t>1.3.16</t>
  </si>
  <si>
    <t xml:space="preserve">จัดหา ติดตั้ง และทดสอบ เครื่องสูบระบายน้ำ (DP 01-08),(DP 03)  </t>
  </si>
  <si>
    <t>1.3.17</t>
  </si>
  <si>
    <t>1.3.18</t>
  </si>
  <si>
    <t>รวมราคางานระบบระบายน้ำฝน</t>
  </si>
  <si>
    <t>งานระบบบำบัดน้ำเสียส่วนกลาง</t>
  </si>
  <si>
    <t>1.4.1</t>
  </si>
  <si>
    <t xml:space="preserve">จัดหา ติดตั้ง และทดสอบ ระบบบำบัดน้ำเสียสำเร็จรูป ชนิดเติมอากาศ </t>
  </si>
  <si>
    <t>ขนาด 80 ลบ.ม./วัน</t>
  </si>
  <si>
    <t>1.4.2</t>
  </si>
  <si>
    <t>จัดหา ติดตั้ง และทดสอบ ถังดักไขมัน ขนาด 1 ลบ.ม.</t>
  </si>
  <si>
    <t>1.4.3</t>
  </si>
  <si>
    <t>1.4.4</t>
  </si>
  <si>
    <t>อื่นๆ</t>
  </si>
  <si>
    <t>สลิงยึดถัง</t>
  </si>
  <si>
    <t>รวมราคางานระบบบำบัดน้ำเสียส่วนกลาง</t>
  </si>
  <si>
    <t>2.1.1</t>
  </si>
  <si>
    <t>2.1.2</t>
  </si>
  <si>
    <t>2.1.3</t>
  </si>
  <si>
    <t>2.1.4</t>
  </si>
  <si>
    <t>2.1.6</t>
  </si>
  <si>
    <t>2.1.7</t>
  </si>
  <si>
    <t>2.1.8</t>
  </si>
  <si>
    <t>Pressure Gauge</t>
  </si>
  <si>
    <t>2.1.9</t>
  </si>
  <si>
    <t>Pressure Reducing Valve</t>
  </si>
  <si>
    <t>2.1.10</t>
  </si>
  <si>
    <t>ก็อกสนาม HOSE BIBB(HB)</t>
  </si>
  <si>
    <t>2.1.11</t>
  </si>
  <si>
    <t>2.1.12</t>
  </si>
  <si>
    <t>จัดหา ติดตั้ง และทดสอบ STOP VALVE</t>
  </si>
  <si>
    <t>2.1.13</t>
  </si>
  <si>
    <t>2.1.15</t>
  </si>
  <si>
    <t>2.1.16</t>
  </si>
  <si>
    <t>2.1.14</t>
  </si>
  <si>
    <t>2.1.17</t>
  </si>
  <si>
    <t>2.1.18</t>
  </si>
  <si>
    <t>2.1.20</t>
  </si>
  <si>
    <t>2.1.21</t>
  </si>
  <si>
    <t>2.1.19</t>
  </si>
  <si>
    <t>2.2.3</t>
  </si>
  <si>
    <t>2.2.4</t>
  </si>
  <si>
    <t>ท่อ PP</t>
  </si>
  <si>
    <t>2.2.5</t>
  </si>
  <si>
    <t>2.2.6</t>
  </si>
  <si>
    <t>จัดหา ติดตั้ง และทดสอบ ช่องทำความสะอาดท่อที่พื้น (FCO, PVC)</t>
  </si>
  <si>
    <t>จัดหา ติดตั้ง และทดสอบ ช่องทำความสะอาดท่อ (CO, PVC)</t>
  </si>
  <si>
    <t>2.2.7</t>
  </si>
  <si>
    <t>2.2.8</t>
  </si>
  <si>
    <t>2.2.12</t>
  </si>
  <si>
    <t>เครื่องสูบน้ำเสีย (SWP-01,2)</t>
  </si>
  <si>
    <t>2.2.9</t>
  </si>
  <si>
    <t>2.2.10</t>
  </si>
  <si>
    <t>2.2.11</t>
  </si>
  <si>
    <t>2.3.1</t>
  </si>
  <si>
    <t>2.3.2</t>
  </si>
  <si>
    <t>2.3.3</t>
  </si>
  <si>
    <t>2.3.4</t>
  </si>
  <si>
    <t>2.3.5</t>
  </si>
  <si>
    <t>จัดหา ติดตั้ง และทดสอบ หัวรับน้ำฝนชนิดหัวกระโหลก (MUSHROOM TYPE)</t>
  </si>
  <si>
    <t>2.3.6</t>
  </si>
  <si>
    <t>2.3.8</t>
  </si>
  <si>
    <t>2.3.9</t>
  </si>
  <si>
    <t>จัดหา ติดตั้ง และทดสอบCheck Valve</t>
  </si>
  <si>
    <t>2.3.10</t>
  </si>
  <si>
    <t>จัดหา ติดตั้ง และทดสอบGate Valve</t>
  </si>
  <si>
    <t>2.3.11</t>
  </si>
  <si>
    <t xml:space="preserve">เครื่องสูบระบายน้ำ(DP 01-06)  </t>
  </si>
  <si>
    <t>2.3.7</t>
  </si>
  <si>
    <t>2.4.1</t>
  </si>
  <si>
    <t>จัดหา ติดตั้ง และทดสอบ ถังบำบัดน้ำเสียชนิดเติมอากาศ  ขนาด 1 ลบ.ม./วัน</t>
  </si>
  <si>
    <t>2.4.2</t>
  </si>
  <si>
    <t>ถังดักไขมัน</t>
  </si>
  <si>
    <t>2.4.3</t>
  </si>
  <si>
    <t>เครื่องสูบสารละลายกรด-ด่าง (Dosing Pump)</t>
  </si>
  <si>
    <t>2.4.4</t>
  </si>
  <si>
    <t>ถังกวนผสมกรด-ด่างขนาด 5 ลบ.ม. พร้อมเครื่องกวนขนาด 1.5 KW</t>
  </si>
  <si>
    <t>2.4.5</t>
  </si>
  <si>
    <t>เครื่องควบคุมและตรวจวัดความเข้มข้นกรด-ด่าง</t>
  </si>
  <si>
    <t>2.4.6</t>
  </si>
  <si>
    <t>ประตูน้ำแบบเกตต์ (GV)</t>
  </si>
  <si>
    <t>รวม B ทั้งหมด</t>
  </si>
  <si>
    <t>รวม A ทั้งหมด</t>
  </si>
  <si>
    <t>รวม B: หมวดงานวิศวกรรมป้องกันอัคคีภัย</t>
  </si>
  <si>
    <t>ยังไม่รวม Factor F</t>
  </si>
  <si>
    <r>
      <t xml:space="preserve">   ขนาดเส้นผ่านศูนย์กลาง  </t>
    </r>
    <r>
      <rPr>
        <sz val="16"/>
        <rFont val="TH SarabunPSK"/>
        <family val="2"/>
      </rPr>
      <t>4" (110 มิลลิเมตร)</t>
    </r>
  </si>
  <si>
    <r>
      <t xml:space="preserve">   ขนาดเส้นผ่านศูนย์กลาง  3</t>
    </r>
    <r>
      <rPr>
        <sz val="16"/>
        <rFont val="TH SarabunPSK"/>
        <family val="2"/>
      </rPr>
      <t>" (90 มิลลิเมตร)</t>
    </r>
  </si>
  <si>
    <r>
      <t xml:space="preserve">   ขนาดเส้นผ่านศูนย์กลาง  </t>
    </r>
    <r>
      <rPr>
        <sz val="16"/>
        <rFont val="TH SarabunPSK"/>
        <family val="2"/>
      </rPr>
      <t>2 1/2"</t>
    </r>
  </si>
  <si>
    <r>
      <t xml:space="preserve">   ขนาดเส้นผ่านศูนย์กลาง  </t>
    </r>
    <r>
      <rPr>
        <sz val="16"/>
        <rFont val="TH SarabunPSK"/>
        <family val="2"/>
      </rPr>
      <t>2" (63 มิลลิเมตร)</t>
    </r>
  </si>
  <si>
    <r>
      <t xml:space="preserve">   ขนาดเส้นผ่านศูนย์กลาง  </t>
    </r>
    <r>
      <rPr>
        <sz val="16"/>
        <rFont val="TH SarabunPSK"/>
        <family val="2"/>
      </rPr>
      <t>1 1/2" (50 มิลลิเมตร)</t>
    </r>
  </si>
  <si>
    <r>
      <t xml:space="preserve">   ขนาดเส้นผ่านศูนย์กลาง  </t>
    </r>
    <r>
      <rPr>
        <sz val="16"/>
        <rFont val="TH SarabunPSK"/>
        <family val="2"/>
      </rPr>
      <t>1 1/4"</t>
    </r>
  </si>
  <si>
    <r>
      <t xml:space="preserve">   ขนาดเส้นผ่านศูนย์กลาง  </t>
    </r>
    <r>
      <rPr>
        <sz val="16"/>
        <rFont val="TH SarabunPSK"/>
        <family val="2"/>
      </rPr>
      <t>1" (32 มิลลิเมตร)</t>
    </r>
  </si>
  <si>
    <r>
      <t xml:space="preserve">   ขนาดเส้นผ่านศูนย์กลาง  </t>
    </r>
    <r>
      <rPr>
        <sz val="16"/>
        <rFont val="TH SarabunPSK"/>
        <family val="2"/>
      </rPr>
      <t>3/4" (25 มิลลิเมตร)</t>
    </r>
  </si>
  <si>
    <r>
      <t xml:space="preserve">   ขนาดเส้นผ่านศูนย์กลาง  </t>
    </r>
    <r>
      <rPr>
        <sz val="16"/>
        <rFont val="TH SarabunPSK"/>
        <family val="2"/>
      </rPr>
      <t>1/2" (20 มิลลิเมตร)</t>
    </r>
  </si>
  <si>
    <r>
      <t xml:space="preserve">   ขนาดเส้นผ่านศูนย์กลาง  6</t>
    </r>
    <r>
      <rPr>
        <sz val="16"/>
        <rFont val="TH SarabunPSK"/>
        <family val="2"/>
      </rPr>
      <t>"</t>
    </r>
  </si>
  <si>
    <r>
      <t xml:space="preserve">   ขนาดเส้นผ่านศูนย์กลาง  </t>
    </r>
    <r>
      <rPr>
        <sz val="16"/>
        <rFont val="TH SarabunPSK"/>
        <family val="2"/>
      </rPr>
      <t>4"</t>
    </r>
  </si>
  <si>
    <r>
      <t xml:space="preserve">   ขนาดเส้นผ่านศูนย์กลาง  3</t>
    </r>
    <r>
      <rPr>
        <sz val="16"/>
        <rFont val="TH SarabunPSK"/>
        <family val="2"/>
      </rPr>
      <t>"</t>
    </r>
  </si>
  <si>
    <r>
      <t xml:space="preserve">   ขนาดเส้นผ่านศูนย์กลาง  4</t>
    </r>
    <r>
      <rPr>
        <sz val="16"/>
        <rFont val="TH SarabunPSK"/>
        <family val="2"/>
      </rPr>
      <t>"</t>
    </r>
  </si>
  <si>
    <r>
      <t xml:space="preserve">   ขนาดเส้นผ่านศูนย์กลาง  </t>
    </r>
    <r>
      <rPr>
        <sz val="16"/>
        <rFont val="TH SarabunPSK"/>
        <family val="2"/>
      </rPr>
      <t>3"</t>
    </r>
  </si>
  <si>
    <r>
      <t xml:space="preserve">   ขนาดเส้นผ่านศูนย์กลาง  2</t>
    </r>
    <r>
      <rPr>
        <sz val="16"/>
        <rFont val="TH SarabunPSK"/>
        <family val="2"/>
      </rPr>
      <t>"</t>
    </r>
  </si>
  <si>
    <r>
      <t xml:space="preserve">   ขนาดเส้นผ่านศูนย์กลาง  1 1/2</t>
    </r>
    <r>
      <rPr>
        <sz val="16"/>
        <rFont val="TH SarabunPSK"/>
        <family val="2"/>
      </rPr>
      <t>"</t>
    </r>
  </si>
  <si>
    <r>
      <t xml:space="preserve">   ขนาดเส้นผ่านศูนย์กลาง  1</t>
    </r>
    <r>
      <rPr>
        <sz val="16"/>
        <rFont val="TH SarabunPSK"/>
        <family val="2"/>
      </rPr>
      <t>"</t>
    </r>
  </si>
  <si>
    <r>
      <t xml:space="preserve">   ขนาดเส้นผ่านศูนย์กลาง  3/4</t>
    </r>
    <r>
      <rPr>
        <sz val="16"/>
        <rFont val="TH SarabunPSK"/>
        <family val="2"/>
      </rPr>
      <t>"</t>
    </r>
  </si>
  <si>
    <r>
      <t xml:space="preserve">   ขนาดเส้นผ่านศูนย์กลาง  1/2</t>
    </r>
    <r>
      <rPr>
        <sz val="16"/>
        <rFont val="TH SarabunPSK"/>
        <family val="2"/>
      </rPr>
      <t>"</t>
    </r>
  </si>
  <si>
    <r>
      <t xml:space="preserve">   ขนาดเส้นผ่านศูนย์กลาง </t>
    </r>
    <r>
      <rPr>
        <sz val="16"/>
        <rFont val="TH SarabunPSK"/>
        <family val="2"/>
      </rPr>
      <t>4"</t>
    </r>
  </si>
  <si>
    <r>
      <t xml:space="preserve">   ขนาดเส้นผ่านศูนย์กลาง  1 1/4</t>
    </r>
    <r>
      <rPr>
        <sz val="16"/>
        <rFont val="TH SarabunPSK"/>
        <family val="2"/>
      </rPr>
      <t>"</t>
    </r>
  </si>
  <si>
    <r>
      <t>ขนาด PDI. SIZE "A"( 3/4</t>
    </r>
    <r>
      <rPr>
        <sz val="16"/>
        <rFont val="TH SarabunPSK"/>
        <family val="2"/>
      </rPr>
      <t>"</t>
    </r>
    <r>
      <rPr>
        <sz val="14"/>
        <rFont val="TH SarabunPSK"/>
        <family val="2"/>
      </rPr>
      <t xml:space="preserve"> )</t>
    </r>
  </si>
  <si>
    <r>
      <t>ขนาด PDI. SIZE "B"( 3/4</t>
    </r>
    <r>
      <rPr>
        <sz val="16"/>
        <rFont val="TH SarabunPSK"/>
        <family val="2"/>
      </rPr>
      <t>"</t>
    </r>
    <r>
      <rPr>
        <sz val="14"/>
        <rFont val="TH SarabunPSK"/>
        <family val="2"/>
      </rPr>
      <t xml:space="preserve"> )</t>
    </r>
  </si>
  <si>
    <r>
      <t>ขนาด PDI. SIZE "C"( 3/4</t>
    </r>
    <r>
      <rPr>
        <sz val="16"/>
        <rFont val="TH SarabunPSK"/>
        <family val="2"/>
      </rPr>
      <t>"</t>
    </r>
    <r>
      <rPr>
        <sz val="14"/>
        <rFont val="TH SarabunPSK"/>
        <family val="2"/>
      </rPr>
      <t xml:space="preserve"> )</t>
    </r>
  </si>
  <si>
    <r>
      <t xml:space="preserve">   ขนาดเส้นผ่านศูนย์กลาง  10</t>
    </r>
    <r>
      <rPr>
        <sz val="16"/>
        <rFont val="TH SarabunPSK"/>
        <family val="2"/>
      </rPr>
      <t>"</t>
    </r>
  </si>
  <si>
    <r>
      <t xml:space="preserve">   ขนาดเส้นผ่านศูนย์กลาง  </t>
    </r>
    <r>
      <rPr>
        <sz val="16"/>
        <rFont val="TH SarabunPSK"/>
        <family val="2"/>
      </rPr>
      <t>8"</t>
    </r>
  </si>
  <si>
    <r>
      <t xml:space="preserve">   ขนาดเส้นผ่านศูนย์กลาง  </t>
    </r>
    <r>
      <rPr>
        <sz val="16"/>
        <rFont val="TH SarabunPSK"/>
        <family val="2"/>
      </rPr>
      <t>6"</t>
    </r>
  </si>
  <si>
    <r>
      <t xml:space="preserve">   ขนาดเส้นผ่านศูนย์กลาง  </t>
    </r>
    <r>
      <rPr>
        <sz val="16"/>
        <rFont val="TH SarabunPSK"/>
        <family val="2"/>
      </rPr>
      <t>2"</t>
    </r>
  </si>
  <si>
    <r>
      <t xml:space="preserve">   ขนาดเส้นผ่านศูนย์กลาง  </t>
    </r>
    <r>
      <rPr>
        <sz val="16"/>
        <rFont val="TH SarabunPSK"/>
        <family val="2"/>
      </rPr>
      <t>1 1/2"</t>
    </r>
  </si>
  <si>
    <r>
      <t xml:space="preserve">   ขนาดเส้นผ่านศูนย์กลาง  8</t>
    </r>
    <r>
      <rPr>
        <sz val="16"/>
        <rFont val="TH SarabunPSK"/>
        <family val="2"/>
      </rPr>
      <t>"</t>
    </r>
  </si>
  <si>
    <r>
      <t xml:space="preserve">   ขนาดเส้นผ่านศูนย์กลาง  </t>
    </r>
    <r>
      <rPr>
        <sz val="16"/>
        <rFont val="TH SarabunPSK"/>
        <family val="2"/>
      </rPr>
      <t>4" (ท่อสูบน้ำเสียหลังจากการบำบัด)</t>
    </r>
  </si>
  <si>
    <r>
      <t xml:space="preserve">   ขนาดเส้นผ่านศูนย์กลาง  2 1/2</t>
    </r>
    <r>
      <rPr>
        <sz val="16"/>
        <rFont val="TH SarabunPSK"/>
        <family val="2"/>
      </rPr>
      <t>"</t>
    </r>
  </si>
  <si>
    <r>
      <t xml:space="preserve">   ขนาดเส้นผ่านศูนย์กลาง  </t>
    </r>
    <r>
      <rPr>
        <sz val="16"/>
        <rFont val="TH SarabunPSK"/>
        <family val="2"/>
      </rPr>
      <t>1"</t>
    </r>
  </si>
  <si>
    <r>
      <t xml:space="preserve">   ขนาดเส้นผ่านศูนย์กลาง  </t>
    </r>
    <r>
      <rPr>
        <sz val="16"/>
        <rFont val="TH SarabunPSK"/>
        <family val="2"/>
      </rPr>
      <t>3/4"</t>
    </r>
  </si>
  <si>
    <r>
      <t xml:space="preserve">   ขนาดเส้นผ่านศูนย์กลาง  </t>
    </r>
    <r>
      <rPr>
        <sz val="16"/>
        <rFont val="TH SarabunPSK"/>
        <family val="2"/>
      </rPr>
      <t>1/2"</t>
    </r>
  </si>
  <si>
    <r>
      <t xml:space="preserve">ขนาด PDI. SIZE A( </t>
    </r>
    <r>
      <rPr>
        <sz val="16"/>
        <rFont val="TH SarabunPSK"/>
        <family val="2"/>
      </rPr>
      <t>1/2"</t>
    </r>
    <r>
      <rPr>
        <sz val="14"/>
        <rFont val="TH SarabunPSK"/>
        <family val="2"/>
      </rPr>
      <t xml:space="preserve"> )</t>
    </r>
  </si>
  <si>
    <r>
      <t>ขนาด PDI. SIZE B( 3/4</t>
    </r>
    <r>
      <rPr>
        <sz val="16"/>
        <rFont val="TH SarabunPSK"/>
        <family val="2"/>
      </rPr>
      <t>"</t>
    </r>
    <r>
      <rPr>
        <sz val="14"/>
        <rFont val="TH SarabunPSK"/>
        <family val="2"/>
      </rPr>
      <t xml:space="preserve"> )</t>
    </r>
  </si>
  <si>
    <t>ระบบปรับอากาศแยกส่วนแบบ VRF</t>
  </si>
  <si>
    <t>เครื่องปรับอากาศแยกส่วนแบบ VRF</t>
  </si>
  <si>
    <t>In Door Unit</t>
  </si>
  <si>
    <t>ชั้น 2</t>
  </si>
  <si>
    <t>CC4 : 19,000 Btu/h : FCU-2-[01-02, 22-23, 35]</t>
  </si>
  <si>
    <t>CC4 : 24,000 Btu/h : FCU-2-[03, 28-31]</t>
  </si>
  <si>
    <t>CC4 : 30,000 Btu/h : FCU-2-[04-21, 24]</t>
  </si>
  <si>
    <t>CC4 : 47,000 Btu/h : FCU-2-[25-27]</t>
  </si>
  <si>
    <t>ชั้น 3</t>
  </si>
  <si>
    <t>CC4 : 30,000 Btu/h : FCU-3-[07, 12]</t>
  </si>
  <si>
    <t>CS : 24,000 Btu/h : FCU-3-06</t>
  </si>
  <si>
    <t>CD : 54,000 Btu/h : FCU-3-02</t>
  </si>
  <si>
    <t>CD : 76,000 Btu/h : FCU-3-[08-11]</t>
  </si>
  <si>
    <t>CFBF : 300,000 Btu/h : AHU-3-[03-04]</t>
  </si>
  <si>
    <t>ชั้น 4</t>
  </si>
  <si>
    <t>CC4 : 38,000 Btu/h : FCU-4-[03-10]</t>
  </si>
  <si>
    <t>CD : 54,000 Btu/h : FCU-4-16</t>
  </si>
  <si>
    <t>CD : 95,000 Btu/h : FCU-4-[11-13]</t>
  </si>
  <si>
    <t>CFBF : 380,000 Btu/h : AHU-4-[14-15]</t>
  </si>
  <si>
    <t>ชั้น 5</t>
  </si>
  <si>
    <t>CD : 95,000 Btu/h : FCU-5-[02-08]</t>
  </si>
  <si>
    <t>ชั้น 6 และ 6M</t>
  </si>
  <si>
    <t>CC4 : 24,000 Btu/h : FCU-6-[06-10]</t>
  </si>
  <si>
    <t>CC4 : 38,000 Btu/h : FCU-6-[11-12] ; FCU-6M-[01-08]</t>
  </si>
  <si>
    <t>CD : 47,000 Btu/h : FCU-6-[01-05]</t>
  </si>
  <si>
    <t>ชั้น 7</t>
  </si>
  <si>
    <t>CC4 : 9,000 Btu/h : FCU-7-[13-16]</t>
  </si>
  <si>
    <t>CC4 : 24,000 Btu/h : FCU-7-[04-05]</t>
  </si>
  <si>
    <t>CC4 : 30,000 Btu/h : FCU-7-[01-02], [06-12]</t>
  </si>
  <si>
    <t>CC4 : 47,000 Btu/h : FCU-7-03</t>
  </si>
  <si>
    <t>ชั้น 8</t>
  </si>
  <si>
    <t>CC4 : 38,000 Btu/h : FCU-8-[02-03], [05-09]</t>
  </si>
  <si>
    <t>CC4 : 54,000 Btu/h : FCU-8-[01, 04]</t>
  </si>
  <si>
    <t>ชั้น 9</t>
  </si>
  <si>
    <t>CC4 : 19,000 Btu/h : FCU-9-01</t>
  </si>
  <si>
    <t>CC4 : 24,000 Btu/h : FCU-9-[06-07], [14-15]</t>
  </si>
  <si>
    <t>CC4 : 30,000 Btu/h : FCU-9-[05, 08-09]</t>
  </si>
  <si>
    <t>CC4 : 38,000 Btu/h : FCU-9-[03-04]</t>
  </si>
  <si>
    <t>ชั้น 10</t>
  </si>
  <si>
    <t>CC4 : 12,000 Btu/h : FCU-10-06</t>
  </si>
  <si>
    <t>CC4 : 15,000 Btu/h : FCU-10-08</t>
  </si>
  <si>
    <t>CC4 : 19,000 Btu/h : FCU-10-03</t>
  </si>
  <si>
    <t>CC4 : 24,000 Btu/h : FCU-10-[04-05, 09]</t>
  </si>
  <si>
    <t>CC4 : 38,000 Btu/h : FCU-10-07</t>
  </si>
  <si>
    <t>ชั้น 11</t>
  </si>
  <si>
    <t>CC4 : 24,000 Btu/h : FCU-11-[01-02, 04]</t>
  </si>
  <si>
    <t>CC4 : 30,000 Btu/h : FCU-11-[03, 05-10]</t>
  </si>
  <si>
    <t>ชั้น 12</t>
  </si>
  <si>
    <t>CC4 : 24,000 Btu/h : FCU-12-[10-11, 14]</t>
  </si>
  <si>
    <t>CC4 : 30,000 Btu/h : FCU-12-[05-09]</t>
  </si>
  <si>
    <t>CC4 : 38,000 Btu/h : FCU-12-[01-04]</t>
  </si>
  <si>
    <t>ชั้น 13</t>
  </si>
  <si>
    <t>CC4 : 38,000 Btu/h : FCU-13-[01, 03-04, 06-09]</t>
  </si>
  <si>
    <t>CC4 : 47,000 Btu/h : FCU-13-[02, 05]</t>
  </si>
  <si>
    <t>ชั้น 14</t>
  </si>
  <si>
    <t>CC4 : 38,000 Btu/h : FCU-14-[01, 03-04, 06-09]</t>
  </si>
  <si>
    <t>CC4 : 47,000 Btu/h : FCU-14-[02, 05]</t>
  </si>
  <si>
    <t>ชั้น 15</t>
  </si>
  <si>
    <t>CC4 : 38,000 Btu/h : FCU-15-[01, 03-04, 06-09]</t>
  </si>
  <si>
    <t>CC4 : 47,000 Btu/h : FCU-15-[02, 05]</t>
  </si>
  <si>
    <t>ชั้น 16</t>
  </si>
  <si>
    <t>CC4 : 24,000 Btu/h : FCU-16-01</t>
  </si>
  <si>
    <t>CC4 : 30,000 Btu/h : FCU-16-[02-04]</t>
  </si>
  <si>
    <t>CD : 95,000 Btu/h : FCU-16-[05-10]</t>
  </si>
  <si>
    <t>ชั้น 17</t>
  </si>
  <si>
    <t>CC4 : 19,000 Btu/h : FCU-17-02</t>
  </si>
  <si>
    <t>CC4 : 24,000 Btu/h : FCU-17-[01, 03-04]</t>
  </si>
  <si>
    <t>ชั้น Roof</t>
  </si>
  <si>
    <t>Spport W/Vibration Isolator</t>
  </si>
  <si>
    <t>Out Door Unit [VFC]</t>
  </si>
  <si>
    <t>260,000 Btuh : CDU-2-03, CDU-10-01</t>
  </si>
  <si>
    <t>340,000 Btuh : CDU-8-01, CDU-13-01, CDU-14-01, CDU-15-01</t>
  </si>
  <si>
    <t>360,000 Btuh : CDU-3-[01, 04], CDU-4-01</t>
  </si>
  <si>
    <t>380,000 Btuh : CDU-4-[02-03], CDU-7-01, CDU-12-01</t>
  </si>
  <si>
    <t>440,000 Btuh : CDU-6-01</t>
  </si>
  <si>
    <t>530,000 Btuh : CDU-16-02</t>
  </si>
  <si>
    <t>570,000 Btuh : CDU-5-01</t>
  </si>
  <si>
    <t>รวมลำดับที่ 1.1  เครื่องปรับอากาศแยกส่วนแบบ VRF</t>
  </si>
  <si>
    <t>Piping Works</t>
  </si>
  <si>
    <t>REFRIGERANT PIPE</t>
  </si>
  <si>
    <t>COPPER TUBE PANCAKE COIL #22</t>
  </si>
  <si>
    <t>Ø 1/4" (6.4)       ( Nominal OD.) #22</t>
  </si>
  <si>
    <t xml:space="preserve"> Copper Tube Hard Draw Type L</t>
  </si>
  <si>
    <t>Ø 3/8" (9.5)       ( Nominal OD.) #L</t>
  </si>
  <si>
    <t>Ø 1/2" (12.7)     ( Nominal OD.) #L</t>
  </si>
  <si>
    <t>Ø 5/8" (15.9)     ( Nominal OD.) #L</t>
  </si>
  <si>
    <t>Ø 3/4" (19.1)     ( Nominal OD.) #L</t>
  </si>
  <si>
    <t>Ø 7/8" (22.2)     ( Nominal OD.) #L</t>
  </si>
  <si>
    <t>Ø 1-1/8" (28.6)  ( Nominal OD.) #L</t>
  </si>
  <si>
    <t>Ø 1-3/8" (34.9)  ( Nominal OD.) #L</t>
  </si>
  <si>
    <t>Ø 1-5/8" (41.3)  ( Nominal OD.) #L</t>
  </si>
  <si>
    <t>Fitting</t>
  </si>
  <si>
    <t>Hanger &amp; Support for Piping Work</t>
  </si>
  <si>
    <t>CLOSED CELL INSULATION REFRIGERANT PIPE</t>
  </si>
  <si>
    <t xml:space="preserve">Ø 1/4" ( 3414 )       ( Insulation Thick 3/4" )   </t>
  </si>
  <si>
    <t xml:space="preserve">Ø 3/8" ( 3438 )       ( Insulation Thick 3/4" )   </t>
  </si>
  <si>
    <t xml:space="preserve">Ø 1/2" ( 3412 )       ( Insulation Thick 3/4" )   </t>
  </si>
  <si>
    <t xml:space="preserve">Ø 5/8" ( 3458 )       ( Insulation Thick 3/4" )   </t>
  </si>
  <si>
    <t xml:space="preserve">Ø 3/4" (3434 )        ( Insulation Thick 3/4" )   </t>
  </si>
  <si>
    <t xml:space="preserve">Ø 7/8" ( 3478 )       ( Insulation Thick 3/4" )   </t>
  </si>
  <si>
    <t xml:space="preserve">Ø 1-1/8" ( 34118 )  ( Insulation Thick 3/4" )   </t>
  </si>
  <si>
    <t xml:space="preserve">Ø 1-3/8" ( 34138 )  ( Insulation Thick 3/4" )   </t>
  </si>
  <si>
    <t xml:space="preserve">Ø 1-5/8" ( 34158 )  ( Insulation Thick 3/4" )   </t>
  </si>
  <si>
    <t>Insulation Tape &amp; Adhesive</t>
  </si>
  <si>
    <t>DRAIN PIPING ( PVC CLASS 8.5 )</t>
  </si>
  <si>
    <t>Ø 1" (25)        ( Class 8.5 )</t>
  </si>
  <si>
    <t>Ø 1-1/2" (40)  ( Class 8.5 )</t>
  </si>
  <si>
    <t>Ø 2" (55)        ( Class 8.5 )</t>
  </si>
  <si>
    <t>CLOSED CELL INSULATION DRAIN PIPE</t>
  </si>
  <si>
    <t>Ø 1" ( 12138 )        ( Insulation Thick 1/2" )</t>
  </si>
  <si>
    <t>Ø 1-1/2" ( 12178 )  ( Insulation Thick 1/2" )</t>
  </si>
  <si>
    <t>Ø 2" ( 12238 )        ( Insulation Thick 1/2" )</t>
  </si>
  <si>
    <t>ACCESSORIES</t>
  </si>
  <si>
    <t>Refnet Branch Piping kit</t>
  </si>
  <si>
    <t>Outdoor Unit Multi Connection Piping Kit</t>
  </si>
  <si>
    <t xml:space="preserve">Pipe Cover ( Ø 6"  PVC Class 5 + Color Paint ) </t>
  </si>
  <si>
    <t>Coring wall</t>
  </si>
  <si>
    <t>จุด</t>
  </si>
  <si>
    <t>รวมลำดับที่ 1.2  Piping Works</t>
  </si>
  <si>
    <t>ELECTRICAL WORK</t>
  </si>
  <si>
    <t>CONTROL SYSTEMS</t>
  </si>
  <si>
    <t>Wired Remote Controller</t>
  </si>
  <si>
    <t>I-Touch Manager</t>
  </si>
  <si>
    <t>ITM Plus Adaptor</t>
  </si>
  <si>
    <t>CONTROL PANEL BOARD, BREAKER, SAFETY SWITCH</t>
  </si>
  <si>
    <t xml:space="preserve">Circuit Breaker 1 ph 16 Amp </t>
  </si>
  <si>
    <t xml:space="preserve">Circuit Breaker 3 ph 32 Amp </t>
  </si>
  <si>
    <t xml:space="preserve">Circuit Breaker 3 ph 40 Amp </t>
  </si>
  <si>
    <t xml:space="preserve">Circuit Breaker 3 ph 63 Amp </t>
  </si>
  <si>
    <t xml:space="preserve">Circuit Breaker 3 ph 70 Amp </t>
  </si>
  <si>
    <t xml:space="preserve">Circuit Breaker 3 ph 90 Amp </t>
  </si>
  <si>
    <t xml:space="preserve">Circuit Breaker 3 ph 100 Amp </t>
  </si>
  <si>
    <t xml:space="preserve">Circuit Breaker 3 ph 110 Amp </t>
  </si>
  <si>
    <t xml:space="preserve">Circuit Breaker 3 ph 150 Amp </t>
  </si>
  <si>
    <t>Safety Switch 3 ph 100 Amp (Outdoor Type)</t>
  </si>
  <si>
    <t>Safety Switch 3 ph 200 Amp (Outdoor Type)</t>
  </si>
  <si>
    <t>ELECTRICAL WIRE &amp; CABLE</t>
  </si>
  <si>
    <t xml:space="preserve">Cable THW Ø 2.5 SQ.MM. </t>
  </si>
  <si>
    <t>Cable THW Ø 4.0 SQ.MM.</t>
  </si>
  <si>
    <t>Cable THW Ø 6.0 SQ.MM.</t>
  </si>
  <si>
    <t>Cable THW Ø 10.0 SQ.MM.</t>
  </si>
  <si>
    <t>Cable THW Ø 16.0 SQ.MM.</t>
  </si>
  <si>
    <t>Cable THW Ø 25.0 SQ.MM.</t>
  </si>
  <si>
    <t>Cable THW Ø 35.0 SQ.MM.</t>
  </si>
  <si>
    <t>Cable THW Ø 50.0 SQ.MM.</t>
  </si>
  <si>
    <t>2 Core-18 AWG Shield for ( FCU to CDU )</t>
  </si>
  <si>
    <t>2 Core-18 AWG Shield for ( CDU to Central Control )</t>
  </si>
  <si>
    <t>Accessories Cable</t>
  </si>
  <si>
    <t>CONDUIT &amp; FLEXIBLE</t>
  </si>
  <si>
    <t>Conduit  EMT</t>
  </si>
  <si>
    <t>Conduit  EMT Ø 1/2"</t>
  </si>
  <si>
    <t>Conduit  EMT Ø 3/4"</t>
  </si>
  <si>
    <t>Conduit  IMC</t>
  </si>
  <si>
    <t>Conduit  IMC Ø 1-1/4"</t>
  </si>
  <si>
    <t>Conduit  IMC Ø 1-1/2"</t>
  </si>
  <si>
    <t>Conduit  IMC Ø 2"</t>
  </si>
  <si>
    <t>Flexible Conduit</t>
  </si>
  <si>
    <t>Flexible Conduit Ø 1/2"</t>
  </si>
  <si>
    <t>Flexible Conduit Ø 3/4"</t>
  </si>
  <si>
    <t>Liquid Tight Flexible Conduit Ø 1-1/4"</t>
  </si>
  <si>
    <t>Liquid Tight Flexible Conduit Ø 1-1/2"</t>
  </si>
  <si>
    <t>Liquid Tight Flexible Conduit Ø 2"</t>
  </si>
  <si>
    <t>Fiiting &amp; Accessories</t>
  </si>
  <si>
    <t>Hanger &amp; Support</t>
  </si>
  <si>
    <t>รวมลำดับที่ 1.3 Eletrical Work</t>
  </si>
  <si>
    <t>DUCTING WORK</t>
  </si>
  <si>
    <t>GALVANIZED STEEL SHEET</t>
  </si>
  <si>
    <t>BWG. 26</t>
  </si>
  <si>
    <t>ตร.ฟุต</t>
  </si>
  <si>
    <t>BWG. 24</t>
  </si>
  <si>
    <t>BWG. 22</t>
  </si>
  <si>
    <t>BWG. 20</t>
  </si>
  <si>
    <t>DUCT INSULATION</t>
  </si>
  <si>
    <t>Fiberglass  24 kg/m3. , 25 mm. Thick</t>
  </si>
  <si>
    <t>Adhesive &amp; Aluminium Tape</t>
  </si>
  <si>
    <t>FLEXIBLE DUCT W/ INSULATION</t>
  </si>
  <si>
    <t>Flex Ø 12" w/Insulation</t>
  </si>
  <si>
    <t>Flex Ø 14" w/Insulation</t>
  </si>
  <si>
    <t>Flex Ø 16" w/Insulation</t>
  </si>
  <si>
    <t>RETURN AIR CHAMBER</t>
  </si>
  <si>
    <t>Return Air Chamber   (ซิปซั่มบอร์ด 9mm.)</t>
  </si>
  <si>
    <t>1.4.5</t>
  </si>
  <si>
    <t>VOLUME DAMPER</t>
  </si>
  <si>
    <t>Split Damper</t>
  </si>
  <si>
    <t>1.4.6</t>
  </si>
  <si>
    <t>AIR REGISTER</t>
  </si>
  <si>
    <t>Supply Air Register</t>
  </si>
  <si>
    <t>SAG 60" x 8"</t>
  </si>
  <si>
    <t>SAG 80" x 8"</t>
  </si>
  <si>
    <t>SCD 12" x 12"</t>
  </si>
  <si>
    <t>SCD 14" x 14"</t>
  </si>
  <si>
    <t>SCD 16" x 16"</t>
  </si>
  <si>
    <t xml:space="preserve">Jet Ø 12"  </t>
  </si>
  <si>
    <t xml:space="preserve">Jet Ø 16"  </t>
  </si>
  <si>
    <t>RAG 48" x 24"</t>
  </si>
  <si>
    <t>1.4.7</t>
  </si>
  <si>
    <t>AIR FILTER</t>
  </si>
  <si>
    <t>Synthetic Filter</t>
  </si>
  <si>
    <t>รวมลำดับที่ 1.4 Ducting Work</t>
  </si>
  <si>
    <t>OTHER</t>
  </si>
  <si>
    <t>Hood for CDU</t>
  </si>
  <si>
    <t>Mobile Crane</t>
  </si>
  <si>
    <t>วัน</t>
  </si>
  <si>
    <t>Test Run &amp; Commissioning</t>
  </si>
  <si>
    <t>Nitrogen Testing</t>
  </si>
  <si>
    <t>Refrigerant R-410A</t>
  </si>
  <si>
    <t>Finishing and Cleaning</t>
  </si>
  <si>
    <t>รวมลำดับที่ 1.5 Other</t>
  </si>
  <si>
    <t>รวมลำดับที่ 1 ระบบปรับอากาศแยกส่วนแบบ VRF</t>
  </si>
  <si>
    <t>ระบบปรับอากาศแยกส่วน</t>
  </si>
  <si>
    <t>เครื่องปรับอากาศแยกส่วน</t>
  </si>
  <si>
    <t>ชั้น Basement</t>
  </si>
  <si>
    <t>CS : 13,000 Btuh : FCU/CDU-B1-03</t>
  </si>
  <si>
    <t>CS : 24,000 Btuh : FCU/CDU-B1-04</t>
  </si>
  <si>
    <t>CS : 36,000 Btuh : FCU/CDU-B1-[01-02]</t>
  </si>
  <si>
    <t>ชั้น 1</t>
  </si>
  <si>
    <t>WM : 9,000 Btuh : FCU/CDU-S1-[01-02, 06]</t>
  </si>
  <si>
    <t>WM : 12,000 Btuh : FCU/CDU-S1-07</t>
  </si>
  <si>
    <t>WM : 24,000 Btuh : FCU/CDU-S1-[04-05]</t>
  </si>
  <si>
    <t>WM : 36,000 Btuh : FCU/CDU-S1-[03, 08-09]</t>
  </si>
  <si>
    <t>CS : 48,000 Btuh : FCU/CDU-S4-[01-02]</t>
  </si>
  <si>
    <t>Stand by 1 ชุด &amp; Timer 2 ชุด</t>
  </si>
  <si>
    <t>CS : 13,000 Btuh : FCU/CDU-R-[01-02]</t>
  </si>
  <si>
    <t>รวมลำดับที่ 2.1 เครื่องปรับอากาศแยกส่วน</t>
  </si>
  <si>
    <t>Ø 3/8" (9.5)       ( Nominal OD.) #22</t>
  </si>
  <si>
    <t>Ø 5/8" (15.9)     ( Nominal OD.) #22</t>
  </si>
  <si>
    <t>REFRIGERANT PIPE INSULATION 1/2" THICK</t>
  </si>
  <si>
    <t xml:space="preserve">Ø 1/4" ( 1214 )       ( Insulation Thick 1/2" )   </t>
  </si>
  <si>
    <t xml:space="preserve">Ø 3/8" ( 1238 )       ( Insulation Thick 1/2" )   </t>
  </si>
  <si>
    <t xml:space="preserve">Ø 5/8" ( 1258 )       ( Insulation Thick 1/2" )   </t>
  </si>
  <si>
    <t>Ø 3/4" (20)     ( Class 8.5 )</t>
  </si>
  <si>
    <t>Ø 3/4" ( 3810 )       ( Insulation Thick 3/8" )</t>
  </si>
  <si>
    <t>Ø 1" ( 38138 )        ( Insulation Thick 3/8" )</t>
  </si>
  <si>
    <t>Slim Ductr ( Product MIZU No. 99 )</t>
  </si>
  <si>
    <t>Cutting Wall for Conceal Condensate Drain Pipe</t>
  </si>
  <si>
    <t>รวมลำดับที่ 2.2</t>
  </si>
  <si>
    <t>Wireless Remote Controller</t>
  </si>
  <si>
    <t xml:space="preserve">Circuit Breaker 1 ph 32 Amp </t>
  </si>
  <si>
    <t>4 Core VCT Ø 2.5 SQ.MM.</t>
  </si>
  <si>
    <t>2 Core VCT Ø 1.0 SQ.MM.</t>
  </si>
  <si>
    <t>Liquid Tight Flexible Conduit Ø 1/2"</t>
  </si>
  <si>
    <t>รวมลำดับที่ 2.3 Electrical Works</t>
  </si>
  <si>
    <t>Refrigerant R-32</t>
  </si>
  <si>
    <t xml:space="preserve">รวมลำดับที่ 2.4 Other </t>
  </si>
  <si>
    <t>รวมลำดับที่ 2 ระบบปรับอากาศแยกส่วน</t>
  </si>
  <si>
    <t xml:space="preserve">Transfer Jet </t>
  </si>
  <si>
    <t>High Presssure Industrial (5,000 CFM)</t>
  </si>
  <si>
    <t xml:space="preserve">Ceiling Mount Type (50 CFM Static pressure 0.3 In.wt) </t>
  </si>
  <si>
    <t xml:space="preserve">Ceiling Mount Type (60 CFM Static pressure 0.3 In.wt) </t>
  </si>
  <si>
    <t xml:space="preserve">Ceiling Mount Type (75 CFM Static pressure 0.3 In.wt) </t>
  </si>
  <si>
    <t xml:space="preserve">Ceiling Mount Type (80 CFM Static pressure 0.3 In.wt) </t>
  </si>
  <si>
    <t xml:space="preserve">Ceiling Mount Type (100 CFM Static pressure 0.4 In.wt) </t>
  </si>
  <si>
    <t>Ceiling Mount Type (120 CFM) Static pressure 0.4 in.wg)</t>
  </si>
  <si>
    <t xml:space="preserve">Ceiling Mount Type (150 CFM Static pressure 0.4 In.wt) </t>
  </si>
  <si>
    <t>Ceiling Mount Type (200 CFM) Static pressure 0.5 in.wg)</t>
  </si>
  <si>
    <t xml:space="preserve">Mini Sirocco Fan (250 CFM Static pressure 0.5 In.wt) </t>
  </si>
  <si>
    <t xml:space="preserve">Mini Sirocco Fan (300 CFM Static pressure 0.5 In.wt) </t>
  </si>
  <si>
    <t xml:space="preserve">Mini Sirocco Fan (350 CFM Static pressure 0.5 In.wt) </t>
  </si>
  <si>
    <t>Ceiling Mount Type (376 CFM) Static pressure 0.5 in.wg)</t>
  </si>
  <si>
    <t>Support W/Vibration Isolator</t>
  </si>
  <si>
    <t>รวมลำดับที่ 3.1</t>
  </si>
  <si>
    <t>3.2.1</t>
  </si>
  <si>
    <t>On-Off Switch</t>
  </si>
  <si>
    <t>3.2.2</t>
  </si>
  <si>
    <t>3.2.3</t>
  </si>
  <si>
    <t>รวมลำดับที่ 3.2</t>
  </si>
  <si>
    <t>3.3.1</t>
  </si>
  <si>
    <t>3.3.2</t>
  </si>
  <si>
    <t>3.3.3</t>
  </si>
  <si>
    <t>Flex Ø 6"   w/Insulation</t>
  </si>
  <si>
    <t>Flex Ø 8"   w/Insulation</t>
  </si>
  <si>
    <t>3.3.4</t>
  </si>
  <si>
    <t>Fresh Air Register</t>
  </si>
  <si>
    <t>SCD 6" x 6"</t>
  </si>
  <si>
    <t>FAG 8" x 6" W/INS</t>
  </si>
  <si>
    <t>FAG 10" x 6" W/INS</t>
  </si>
  <si>
    <t>FAG 10" x 8" W/INS</t>
  </si>
  <si>
    <t>FAG 12" x 10" W/INS</t>
  </si>
  <si>
    <t>FAG 14" x 10" W/INS</t>
  </si>
  <si>
    <t>FAG 18" x 8" W/INS</t>
  </si>
  <si>
    <t>Exhuast Air Register</t>
  </si>
  <si>
    <t>EAG 6" x 6" W/INS</t>
  </si>
  <si>
    <t>EAG 8" x 6" W/INS</t>
  </si>
  <si>
    <t>EAG 10" x 6" W/INS</t>
  </si>
  <si>
    <t>EAG 10" x 8" W/INS</t>
  </si>
  <si>
    <t>EAG 12" x 10" W/INS</t>
  </si>
  <si>
    <t>EAG 14" x 10" W/INS</t>
  </si>
  <si>
    <t>EAG 18" x 8" W/INS</t>
  </si>
  <si>
    <t>รวมลำดับที่ 3.3</t>
  </si>
  <si>
    <t>รวมลำดับที่ 3.4</t>
  </si>
  <si>
    <t>รวมลำดับที่ 3 ระบบระบายอากาศ</t>
  </si>
  <si>
    <t>ลิฟต์โดยสาร</t>
  </si>
  <si>
    <t xml:space="preserve">ลิฟต์ตัวที่ 1-2 </t>
  </si>
  <si>
    <t>น้ำหนักบรรทุก ชุดละ 1,000 กก. ความเร็วลิฟต์ 120 เมตร/นาที</t>
  </si>
  <si>
    <t>ลิฟต์ตัวที่ 3</t>
  </si>
  <si>
    <t>น้ำหนักบรรทุก 1,000 กก. ความเร็วลิฟต์ 120 เมตร/นาที</t>
  </si>
  <si>
    <t>ลิฟต์ตัวที่ 4</t>
  </si>
  <si>
    <t>น้ำหนักบรรทุก 1,350 กก. ความเร็วลิฟต์ 120 เมตร/นาที</t>
  </si>
  <si>
    <t>น้ำหนักบรรทุก ชุดละ 1,600 กก. ความเร็วลิฟต์ 90 เมตร/นาที</t>
  </si>
  <si>
    <t>รวมลำดับที่  4 ลิฟต์โดยสาร</t>
  </si>
  <si>
    <t>รวมงานระบบเครื่องกล</t>
  </si>
  <si>
    <t>F0</t>
  </si>
  <si>
    <t>-  พื้น เดิม/ใหม่ เตรียมผิวสำหรับงาน Landscape หรือ Interior</t>
  </si>
  <si>
    <t>F1</t>
  </si>
  <si>
    <t xml:space="preserve"> - บัวเชิงผนังทาสีน้ำมัน ตามรายการประกอบแบบ สูง 0.15 ม.</t>
  </si>
  <si>
    <t>F2</t>
  </si>
  <si>
    <t>-   พื้น คสล. หรือ ส่วนของ คสล. เทปูนทรายปรับระดับ ทำผิวขัดมัน</t>
  </si>
  <si>
    <t>F3</t>
  </si>
  <si>
    <t>-  พื้น คสล. หรือ ส่วนของ คสล. เทปูนทรายปรับระดับ ทำผิวหินขัดสีขาวเบอร์ 4 (คัดพิเศษ)</t>
  </si>
  <si>
    <t xml:space="preserve"> - บัวเชิงผนังหินขัด ตามรายการประกอบแบบ สูง 0.15 ม.</t>
  </si>
  <si>
    <t>F4</t>
  </si>
  <si>
    <t>F5</t>
  </si>
  <si>
    <t>-  พื้น คสล. หรือ ส่วนของ คสล. เทปูนทรายปรับระดับ ทำผิวหินล้างสีดำ เบอร์ 4 (คัดพิเศษ)</t>
  </si>
  <si>
    <t xml:space="preserve">-  บัวเชิงผนังหินขัด สูง 15 ซม. </t>
  </si>
  <si>
    <t xml:space="preserve"> F7</t>
  </si>
  <si>
    <t>-  บัวเชิงผนังไม้เทียม Conwood หรือ เทียบเท่า ทำสีย้อมไม้ ตามแบบ</t>
  </si>
  <si>
    <t>F8</t>
  </si>
  <si>
    <t>-  พื้น คสล. หรือ ส่วนของ คสล. เทปูนทรายปรับระดับ ทำผิว Self Leveling ปูกระเบื้องยางลายไม้ ขนาด 0.15x0.90 ม. หนา 2.5 มม. รายละเอียดตามแบบ</t>
  </si>
  <si>
    <t>F9</t>
  </si>
  <si>
    <t>- พื้น คสล. หรือ ส่วนของ คสล. เทปูนทรายปรับระดับ ปูหินแกรนิตขนาด 0.60x0.60 ม. ระบุภายหลัง รายละเอียดตามแบบ</t>
  </si>
  <si>
    <t>F10</t>
  </si>
  <si>
    <t xml:space="preserve"> - พื้น คสล. หรือ ส่วนของกันสาด คสล. ผสมน้ำยากันซึมใน คสล. รุ่น Vibond Evercrete  เทปูนทรายปรับระดับ พร้อมทำกันซึมชนิดทา รุ่น Vibondlastic Urethane รายละเอียดตามแบบ</t>
  </si>
  <si>
    <t>F11</t>
  </si>
  <si>
    <t>-  พื้น คสล. หรือ ส่วนของกันสาด คสล. หลังคา คสล. เทปูนทรายปรับระดับ ติดตั้งระบบกันซึม Aquashield Tpo Sheet Membran หนา 1.5 มม. รายละเอียดตามแบบ</t>
  </si>
  <si>
    <t>F12</t>
  </si>
  <si>
    <t xml:space="preserve"> - อ่างน้ำสำหรับล้างไม้ถูพื้นกว้าง 0.40 ม. สูง 0.60 ม. พื้นและผนัง เทปูนทรายปรับระดับ ปูกระเบื้อง 8"x10" รายละเอียดตามแบบ</t>
  </si>
  <si>
    <t>F13</t>
  </si>
  <si>
    <t>F14</t>
  </si>
  <si>
    <t>-  พื้น คสล. หรือ ส่วนของ คสล. เทปูนทรายปรับระดับ ทำผิว Self Leveling ปูกระเบื้องยางแบบม้วน หนา 2.5 มม. รายละเอียดตามแบบ</t>
  </si>
  <si>
    <t>F15</t>
  </si>
  <si>
    <t xml:space="preserve"> - พื้นเวทีไม้จริง 1"x4" ตงไม้จริง ขนาด 2"x6" @ 0.60 ม.</t>
  </si>
  <si>
    <t>F16</t>
  </si>
  <si>
    <t xml:space="preserve"> - ปูนทรายปรับระดับ</t>
  </si>
  <si>
    <t>รวมราคารายการที่ 2.1</t>
  </si>
  <si>
    <t>-  ผนังก่ออิฐมอญครึ่งแผ่น</t>
  </si>
  <si>
    <t>-  ผนังก่ออิฐมอญเต็มแผ่น</t>
  </si>
  <si>
    <t>ผ1</t>
  </si>
  <si>
    <t>-  ฉาบปูนผนังภายนอก</t>
  </si>
  <si>
    <t>-  ฉาบปูนผนังภายใน</t>
  </si>
  <si>
    <t>ผ2</t>
  </si>
  <si>
    <t>-  ผนังกรุแผ่นยิปชั่มบอร์ด หนา 12 มม.  รายละเอียดตามแบบ</t>
  </si>
  <si>
    <t>ผ3</t>
  </si>
  <si>
    <t>-  ผนังฉาบปูนเรียบกรุหินอ่อน ขนาด 0.30x0.60 ม. รายละเอียดตามแบบ</t>
  </si>
  <si>
    <t>ผ4</t>
  </si>
  <si>
    <t xml:space="preserve"> - ผนังกรุแผ่นอลูมิเนียมคอมโพสิต ชนิดทนไฟ  พร้อมซิลิโคนยาแนว  ติดตั้งบนโครงเหล็กซุบสังกะสี 1"x1" รายละเอียดตามแบบ</t>
  </si>
  <si>
    <t>ผ5</t>
  </si>
  <si>
    <t>-  ผนังฉาบปูน กรุกระเบื้องเซรามิก ขนาด 5"x13" รายละเอียดตามแบบ</t>
  </si>
  <si>
    <t>ผ6</t>
  </si>
  <si>
    <t>-  ผนังฉาบปูน กรุกระเบื้องเซรามิก ขนาด 100x200 มม. รายละเอียดตามแบบ</t>
  </si>
  <si>
    <t>ผ7</t>
  </si>
  <si>
    <t xml:space="preserve">-  ผนังฉาบปูนกรุกระเบื้องโมเสก รายละเอียดตามแบบ </t>
  </si>
  <si>
    <t>ผ8</t>
  </si>
  <si>
    <t>-  ผนังห้องน้ำสำเร็จรูปของ Willy หรือ Korex หรือเทียบเท่า ปิดด้วยแผ่นลามิเนต รายละเอียดตามแบบ</t>
  </si>
  <si>
    <t>ผ9</t>
  </si>
  <si>
    <t xml:space="preserve"> - ผนังฉาบปูนกรุด้วยกระจกเงา หนา 6 มม. รายละเอียดตามแบบ</t>
  </si>
  <si>
    <t>ผ10</t>
  </si>
  <si>
    <t xml:space="preserve"> - ผนังฉาบปูนทำผิวหินล้างสีดำเบอร์ 4 (คัดพิเศษ) รายละเอียดตามแบบ</t>
  </si>
  <si>
    <t>ผ11</t>
  </si>
  <si>
    <t xml:space="preserve"> - ผนังโครงสร้างเหล็ก หรือแผ่นเหล็ก ทาสีน้ำมัน ตามแบบ</t>
  </si>
  <si>
    <t>ผ12</t>
  </si>
  <si>
    <t>ผ13</t>
  </si>
  <si>
    <t>ผ14</t>
  </si>
  <si>
    <t>ผ15</t>
  </si>
  <si>
    <t>ผ16</t>
  </si>
  <si>
    <t xml:space="preserve"> - ผนังฉาบปูน กรุไม้อัด+ลามิเนต ทำสีบางส่วน รายละเอียดตามแบบ</t>
  </si>
  <si>
    <t>ผ17</t>
  </si>
  <si>
    <t>-  ฉาบปูนผนังภายนอก ฝังเส้น PVC สำเร็จรูป รายละเอียดตามแบบ</t>
  </si>
  <si>
    <t>-  เสาเอ็นและทับหลัง 0.10 x 0.10 ม.</t>
  </si>
  <si>
    <t>-  เสาเอ็นและทับหลัง 0.10 x 0.20 ม.</t>
  </si>
  <si>
    <t>รวมราคารายการที่ 2.2</t>
  </si>
  <si>
    <t>C0</t>
  </si>
  <si>
    <t>-  ฝ้าเพดานแต่งผิวโครงสร้าง</t>
  </si>
  <si>
    <t>C1</t>
  </si>
  <si>
    <t>-  ฝ้าเพดานแต่งผิวโครงสร้างทาสี</t>
  </si>
  <si>
    <t>C2</t>
  </si>
  <si>
    <t>C3</t>
  </si>
  <si>
    <t>-  ฝ้ายิบซั่มบอร์ด 9 มม. ชนิดธรรมดา (สำหรับงานภายใน) บนโครงเคร่าเหล็กซุบสังกะสี # 0.60 ม.</t>
  </si>
  <si>
    <t>C4</t>
  </si>
  <si>
    <t>-  ฝ้ายิบซั่มบอร์ด 12 มม.ชนิดกันชื้น  บนโครงเคร่าเหล็กซุบสังกะสี # 0.60 ม.</t>
  </si>
  <si>
    <t>C5</t>
  </si>
  <si>
    <t>C6</t>
  </si>
  <si>
    <t>-  ฝ้าเพดานอลูมิเนียมสำเร็จรูป รุ่น T-GRID ขนาดแผ่น 0.60x0.60 ม. รายละเอียดตามแบบ</t>
  </si>
  <si>
    <t>C7</t>
  </si>
  <si>
    <t>-  ฝ้าเพดานอลูมิเนียมสำเร็จรูป หนา 0.50 มม.  ขนาดแผ่น 0.60x0.60 ม. รายละเอียดตามแบบ</t>
  </si>
  <si>
    <t>C8</t>
  </si>
  <si>
    <t>-  ฝ้าเพดานอะคูสติกบอร์ด รุ่น Echobloc S-8 หนา 12 มม. บนโครงเคร่าเหล็กซุบสังกะสี # 0.60 ม.</t>
  </si>
  <si>
    <t>C9</t>
  </si>
  <si>
    <t>-  ฝ้าเพดาน ทาสีกันไฟ Metal Deck</t>
  </si>
  <si>
    <t>C10</t>
  </si>
  <si>
    <t>-  ฝ้าเพดานห้องประชุม</t>
  </si>
  <si>
    <t>รวมราคารายการที่ 2.3</t>
  </si>
  <si>
    <t xml:space="preserve"> - หลังคา Metal Sheet รุ่น Color Bond พร้อมฉนวน PU FORM หนาไม่น้อยกว่า 2 นิ้ว</t>
  </si>
  <si>
    <t xml:space="preserve"> - Flashing ของหลังคา Metal Sheet</t>
  </si>
  <si>
    <t>รวมราคารายการที่ 2.4</t>
  </si>
  <si>
    <t>2.5.1</t>
  </si>
  <si>
    <t xml:space="preserve">ประตู </t>
  </si>
  <si>
    <t xml:space="preserve">ประตูหมายเลข  D1 กระจก อลูมิเนียม </t>
  </si>
  <si>
    <t xml:space="preserve">ประตูหมายเลข  D1' กระจก อลูมิเนียม </t>
  </si>
  <si>
    <t xml:space="preserve">ประตูหมายเลข  D2 กระจก อลูมิเนียม </t>
  </si>
  <si>
    <t xml:space="preserve">ประตูหมายเลข  D3 กระจก อลูมิเนียม </t>
  </si>
  <si>
    <t>ประตูหมายเลข  D4 ประตูบานเลื่อน</t>
  </si>
  <si>
    <t>ประตูหมายเลข  D5 ประตูเหล็กหนีไฟ</t>
  </si>
  <si>
    <t>ประตูหมายเลข  D6 ประตูไม้</t>
  </si>
  <si>
    <t xml:space="preserve">ประตูหมายเลข  D7 กระจก อลูมิเนียม </t>
  </si>
  <si>
    <t>ประตูหมายเลข  D8 ประตูไม้</t>
  </si>
  <si>
    <t xml:space="preserve">ประตูหมายเลข  D9 กระจก อลูมิเนียม </t>
  </si>
  <si>
    <t xml:space="preserve">ประตูหมายเลข  D10 อลูมิเนียม </t>
  </si>
  <si>
    <t xml:space="preserve">   ประตูหมายเลข  D11 กระจก อลูมิเนียม </t>
  </si>
  <si>
    <t xml:space="preserve">   ประตูหมายเลข  D12 ประตูสแตนเลส</t>
  </si>
  <si>
    <t xml:space="preserve">   ประตูหมายเลข  D13 ประตูสแตนเลส</t>
  </si>
  <si>
    <t xml:space="preserve">ประตูหมายเลข  D14 กระจก อลูมิเนียม </t>
  </si>
  <si>
    <t xml:space="preserve">ประตูหมายเลข  D15 กระจก อลูมิเนียม </t>
  </si>
  <si>
    <t xml:space="preserve">ประตูหมายเลข  D16 กระจก อลูมิเนียม </t>
  </si>
  <si>
    <t>ประตูหมายเลข  D18 ประตูไม้บานคู่</t>
  </si>
  <si>
    <t>ประตูหมายเลข  D19 ประตูเหล็กม้วน</t>
  </si>
  <si>
    <t>2.5.2</t>
  </si>
  <si>
    <t>หน้าต่าง</t>
  </si>
  <si>
    <t>หน้าต่างหมายเลข W1</t>
  </si>
  <si>
    <t>หน้าต่างหมายเลข W2</t>
  </si>
  <si>
    <t>หน้าต่างหมายเลข W3</t>
  </si>
  <si>
    <t>หน้าต่างหมายเลข W4</t>
  </si>
  <si>
    <t>หน้าต่างหมายเลข W5</t>
  </si>
  <si>
    <t>หน้าต่างหมายเลข W6</t>
  </si>
  <si>
    <t>หน้าต่างหมายเลข W7</t>
  </si>
  <si>
    <t>หน้าต่างหมายเลข W8</t>
  </si>
  <si>
    <t>หน้าต่างหมายเลข W9</t>
  </si>
  <si>
    <t>หน้าต่างหมายเลข W9'</t>
  </si>
  <si>
    <t>หน้าต่างหมายเลข W10</t>
  </si>
  <si>
    <t>หน้าต่างหมายเลข W10'</t>
  </si>
  <si>
    <t>หน้าต่างหมายเลข W11</t>
  </si>
  <si>
    <t>หน้าต่างหมายเลข W11'</t>
  </si>
  <si>
    <t>หน้าต่างหมายเลข W12</t>
  </si>
  <si>
    <t>หน้าต่างหมายเลข W13</t>
  </si>
  <si>
    <t>หน้าต่างหมายเลข W14</t>
  </si>
  <si>
    <t>หน้าต่างหมายเลข W15</t>
  </si>
  <si>
    <t>หน้าต่างหมายเลข W16</t>
  </si>
  <si>
    <t>หน้าต่างหมายเลข W17</t>
  </si>
  <si>
    <t>หน้าต่างหมายเลข W18</t>
  </si>
  <si>
    <t>หน้าต่างหมายเลข W19</t>
  </si>
  <si>
    <t>หน้าต่างหมายเลข W19'</t>
  </si>
  <si>
    <t>หน้าต่างหมายเลข W20</t>
  </si>
  <si>
    <t>หน้าต่างหมายเลข W21</t>
  </si>
  <si>
    <t>หน้าต่างหมายเลข W22</t>
  </si>
  <si>
    <t>หน้าต่างหมายเลข W23</t>
  </si>
  <si>
    <t>หน้าต่างหมายเลข W24</t>
  </si>
  <si>
    <t>หน้าต่างหมายเลข W25</t>
  </si>
  <si>
    <t>หน้าต่างหมายเลข W26</t>
  </si>
  <si>
    <t>หน้าต่างหมายเลข W27</t>
  </si>
  <si>
    <t>หน้าต่างหมายเลข W28</t>
  </si>
  <si>
    <t>หน้าต่างหมายเลข W29</t>
  </si>
  <si>
    <t>หน้าต่างหมายเลข W30</t>
  </si>
  <si>
    <t>หน้าต่างหมายเลข W31</t>
  </si>
  <si>
    <t>หน้าต่างหมายเลข W32</t>
  </si>
  <si>
    <t>หน้าต่างหมายเลข W33</t>
  </si>
  <si>
    <t>หน้าต่างหมายเลข W34</t>
  </si>
  <si>
    <t>หน้าต่างหมายเลข W35</t>
  </si>
  <si>
    <t>หน้าต่างหมายเลข W36</t>
  </si>
  <si>
    <t>รวมราคารายการที่ 2.5</t>
  </si>
  <si>
    <t>-  อ่างล้างชนิดฝั้งใต้เคาน์เตอร์ พร้อมท่อน้ำทิ้ง และสะดืออ่าง</t>
  </si>
  <si>
    <t>-  อ่างล้างชนิดแขวนแบบมีขาตั้งลอย พร้อมท่อน้ำทิ้ง และสะดืออ่าง</t>
  </si>
  <si>
    <t>- ก๊อกน้ำสำหรับอ่างล้างหน้า</t>
  </si>
  <si>
    <t>-  ส้วมนั่งราบ FLUSH VALUE</t>
  </si>
  <si>
    <t xml:space="preserve">-  โถปัสสาวะชาย </t>
  </si>
  <si>
    <t>-  ฝักบัวอาบน้ำ แบบสายอ่อนพร้อมขอแขวน พร้อมก๊อกเปิดปิด</t>
  </si>
  <si>
    <t>-  ที่แขวนผ้า</t>
  </si>
  <si>
    <t>-  ที่ใส่สบู่</t>
  </si>
  <si>
    <t xml:space="preserve">-  ที่ใส่กระดาษชำระ </t>
  </si>
  <si>
    <t>-  สายชำระ พร้อมสต๊อปวาล์ว</t>
  </si>
  <si>
    <t>-  กระจกเงา</t>
  </si>
  <si>
    <t>-  ก๊อกน้ำเตี้ย</t>
  </si>
  <si>
    <t xml:space="preserve">-  ผนังห้องน้ำสำเร็จรูป  </t>
  </si>
  <si>
    <t xml:space="preserve"> - เคาน์เตอร์ Top บุหินแกรนิตในประเทศ หน้าโถปัสสาวะชาย</t>
  </si>
  <si>
    <t xml:space="preserve"> - อุปกรณ์ราวทรงตัวรูปตัวแอล</t>
  </si>
  <si>
    <t xml:space="preserve"> - อุปกรณ์ราวทรงตัวอ่างล้างหน้า </t>
  </si>
  <si>
    <t xml:space="preserve"> - Floor Drain</t>
  </si>
  <si>
    <t xml:space="preserve"> - เคาน์เตอร์ซิงค์</t>
  </si>
  <si>
    <t>รวมราคารายการที่ 2.6</t>
  </si>
  <si>
    <t>-  ทาสีอะครีลิค ผนัง ชนิดทาภายนอก (ผ1,17)</t>
  </si>
  <si>
    <t>-  ทาสีอะครีลิค ผนัง ชนิดทาภายใน (ผ1,2,15,17)</t>
  </si>
  <si>
    <t>-  ทา สีกันสนิมและสี น้ำมัน (ผ11)</t>
  </si>
  <si>
    <t>-  ทา สีกันสนิมและสี น้ำมัน (ผ14)</t>
  </si>
  <si>
    <t>-  ทาสีฝ้าเพดาน ( C1,3,4,5)</t>
  </si>
  <si>
    <t>รวมราคารายการที่ 2.7</t>
  </si>
  <si>
    <t>2.8.1</t>
  </si>
  <si>
    <t>บันได      1</t>
  </si>
  <si>
    <t xml:space="preserve">-  ชานพัก พื้น 6   หินล้างสีดำ รายละเอียดตามแบบ                                                       </t>
  </si>
  <si>
    <t xml:space="preserve">-  ลูกตั้ง-ลูกนอน  พื้น 6 หินล้างสีดำ รายละเอียดตามแบบ                     </t>
  </si>
  <si>
    <t>ม</t>
  </si>
  <si>
    <t>-  จมูกบันได เซาะร่อง</t>
  </si>
  <si>
    <t>-  ราวบันได เหล็ก กล่อง 15x15x2.3 mm. + ราวจับ เหล็กกล่อง 25x50x2.3 ทาสีกันสนิมและสีน้ำมัน</t>
  </si>
  <si>
    <t>2.8.2</t>
  </si>
  <si>
    <t>บันได      2</t>
  </si>
  <si>
    <t>-  ชานพัก พื้น 3  ทำผิวหินขัดสีขาว รายละเอียดตามแบบ</t>
  </si>
  <si>
    <t>-  ลูกตั้ง-ลูกนอน  พื้น 3  ทำผิวหินขัดสีขาว รายละเอียดตามแบบ</t>
  </si>
  <si>
    <t>-  จมูกบันไดอลูมิเนียมสำเร็จรูป</t>
  </si>
  <si>
    <t>-  ราวบันได ข้าง สแตนเลส dia. 2" 2 mm. thk. Hairline</t>
  </si>
  <si>
    <t>2.8.3</t>
  </si>
  <si>
    <t>บันได      3</t>
  </si>
  <si>
    <t>2.8.4</t>
  </si>
  <si>
    <t>บันได      4-6</t>
  </si>
  <si>
    <t>-  ลูกตั้ง-ลูกนอน  พื้น 6 หินล้างสีดำ รายละเอียดตามแบบ</t>
  </si>
  <si>
    <t>-  จมูกบันไดเซาะร่อง</t>
  </si>
  <si>
    <t>รวมราคารายการที่ 2.8</t>
  </si>
  <si>
    <t>-  งานเส้นจราจร</t>
  </si>
  <si>
    <t>-  งานเครื่องหมายจราจร</t>
  </si>
  <si>
    <t>-  งานตะแกรงเหล็กระบายน้ำ</t>
  </si>
  <si>
    <t>-  งานขอบ คสล.</t>
  </si>
  <si>
    <t>-  งานกระบะปลูกต้นไม้</t>
  </si>
  <si>
    <t>-  บันไดลิง ถังเก็บน้ำใต้ดิน สแตนเลส</t>
  </si>
  <si>
    <t xml:space="preserve">-  ป้ายชื่อ โครงการ  </t>
  </si>
  <si>
    <t>รวมราคารายการที่ 2.9</t>
  </si>
  <si>
    <t>รายการประมาณราคาค่าก่อสร้างโครงการ   อาคารเรียนสาธิตจุฬาลงกรณ์มหาวิทยาลัย ฝ่ายมัธยม แขวงวังใหม่ เขตปทุมวัน กรุงเทพมหานคร</t>
  </si>
  <si>
    <t>CC2 : 30,000 Btu/h : FCU-10-[10-11]</t>
  </si>
  <si>
    <t>CC4 : 30,000 Btu/h : FCU-10-[01-02]</t>
  </si>
  <si>
    <t>300,000 Btuh : CDU-2-01, CDU-3-[02-03], CDU-9-01</t>
  </si>
  <si>
    <t>320,000 Btuh : CDU-2-02</t>
  </si>
  <si>
    <t>พัดลมอาคารห้องเครื่อง</t>
  </si>
  <si>
    <t xml:space="preserve">รวม A: หมวดงานวิศวกรรมสุขาภิบาล </t>
  </si>
  <si>
    <t xml:space="preserve">หมวดงานวิศวกรรมสุขาภิบาล </t>
  </si>
  <si>
    <t>อาคารสูง</t>
  </si>
  <si>
    <t>จัดหา ติดตั้ง และทดสอบ หัวรับน้ำฝนชนิดเข้าด้านข้าง (SCUPPER TYPE)</t>
  </si>
  <si>
    <t>F6</t>
  </si>
  <si>
    <t>ผ18</t>
  </si>
  <si>
    <t>- ผนัง PRECAST บริเวณผนังภายนอกห้องประชุม ชั้น 3-6</t>
  </si>
  <si>
    <t>หน้าต่างหมายเลข W13'</t>
  </si>
  <si>
    <t>งานป้องกันสถานที่ระหว่างการก่อสร้าง แผงป้องกันฝุ่นและป้องกันวัสดุตกระหว่างก่อสร้าง</t>
  </si>
  <si>
    <t>งานเตรียมการก่อสร้าง รั้วชั่วคราว, สำนักงานสนาม, สาธารณูปโภคชั่วคราว</t>
  </si>
  <si>
    <t>ค่าเช่าที่พักคนงาน, ค่าขนส่งคนงาน</t>
  </si>
  <si>
    <t>งานจัดการพื้นที่ก่อสร้าง ซ่อมถนน ทำความสะอาด</t>
  </si>
  <si>
    <t>งานรื้อถอนอาคารบริหาร และอาคารห้องสมุด</t>
  </si>
  <si>
    <t xml:space="preserve"> ฝ่ายมัธยม แขวงวังใหม่ เขตปทุมวัน กรุงเทพมหานคร</t>
  </si>
  <si>
    <t xml:space="preserve">โครงการ อาคารเรียนสาธิตจุฬาลงกรณ์มหาวิทยาลัย  </t>
  </si>
  <si>
    <t>งานครุภัณฑ์</t>
  </si>
  <si>
    <t>CC1 : 7,500 Btu/h : FCU-2-[32-34]</t>
  </si>
  <si>
    <t>CC1 : 12,000 Btu/h : FCU-2-36</t>
  </si>
  <si>
    <t>CC1 : 19,000 Btu/h : FCU-3-[01, 05]</t>
  </si>
  <si>
    <t>CC1 : 24,000 Btu/h : FCU-4-[01-02]</t>
  </si>
  <si>
    <t>CC4 : 7,500 Btu/h : FCU-5-01</t>
  </si>
  <si>
    <t>CC1 : 7,000 Btu/h : FCU-6-[13-16]</t>
  </si>
  <si>
    <t>CC1 : 7,000 Btu/h : FCU-9-[02, 10-12]</t>
  </si>
  <si>
    <t>CC1 : 12,000 Btu/h : FCU-9-13</t>
  </si>
  <si>
    <t>CC2 : 15,000 Btu/h : FCU-11-[11-12]</t>
  </si>
  <si>
    <t>CC1 : 12,000 Btu/h : FCU-12-[12-13]</t>
  </si>
  <si>
    <t>CC2 : 19,000 Btu/h : FCU-12-15</t>
  </si>
  <si>
    <t>180,000 Btuh : CDU-16-01</t>
  </si>
  <si>
    <t>280,000 Btuh : CDU-6-02, CDU-11-01</t>
  </si>
  <si>
    <t>ห้องเครื่องลิตฟ์</t>
  </si>
  <si>
    <t>CS : 24,000 Btuh : FCU/CDU-L-(01-04)</t>
  </si>
  <si>
    <t>CS : 36,000 Btuh : FCU/CDU-04-[01-02]</t>
  </si>
  <si>
    <t>CS : 18,000 Btuh : FCU/CDU-PL-[1-2]</t>
  </si>
  <si>
    <t>timer ตั้งเวลา เปิด-ปิด</t>
  </si>
  <si>
    <t>Ceiling Mount Type (50 CFM Static pressure 0.2 in.wg)</t>
  </si>
  <si>
    <t>Ceiling Mount Type (80 CFM Static pressure 0.2 in.wg)</t>
  </si>
  <si>
    <t>Ceiling Mount Type (300 CFM Static pressure 0.2 in.wg)</t>
  </si>
  <si>
    <t>Ceiling Mount Type (500 CFM Static pressure 0.2 in.wg)</t>
  </si>
  <si>
    <t>High Presssure Industrial (2,600 CFM)</t>
  </si>
  <si>
    <t>High Presssure Industrial (1,000 CFM)</t>
  </si>
  <si>
    <t>ลิฟต์ตัวที่ 5-6 (อาคารห้องเครื่อง)</t>
  </si>
  <si>
    <t>งานโครงสร้างอาคารห้องเครื่อง</t>
  </si>
  <si>
    <t>งานโครงสร้างอาคารหลัก (อาคารสูง 18 ชั้น)</t>
  </si>
  <si>
    <t>งานโครงสร้างวิศวกรรม</t>
  </si>
  <si>
    <t>งานเจาะสำรวจดิน</t>
  </si>
  <si>
    <t>งานทดสอบวัสดุ</t>
  </si>
  <si>
    <t>งานทดสอบคอนกรีต</t>
  </si>
  <si>
    <t>งานทดสอบเหล็กเสริมคอนกรีต</t>
  </si>
  <si>
    <t>งานทดสอบความสมบูรณ์ของเสาเข็ม (Seismic Test)</t>
  </si>
  <si>
    <t>งานทดสอบค่ารับน้ำหนักของเสาเข็ม (Static Load Test)</t>
  </si>
  <si>
    <t>งานทดสอบค่ารับน้ำหนักของเสาเข็ม (Dynamic Load Test)</t>
  </si>
  <si>
    <t>งานดินขุดทั่วไป (เครื่องจักรกล)</t>
  </si>
  <si>
    <t>งานถมบดอัดดิน (เครื่องจักรกล)</t>
  </si>
  <si>
    <t>งานขนดินทิ้งระยะไม่เกิน 20 กม.</t>
  </si>
  <si>
    <t>งานฐานราก</t>
  </si>
  <si>
    <t>งานเสาเข็มหกเหลี่ยมกลวง</t>
  </si>
  <si>
    <t>งานเสาเข็มเจาะ ศก. 0.80 ม. (Safe Load &gt;360 ตัน/ต้น)</t>
  </si>
  <si>
    <t>งานเสาเข็มเจาะ ศก. 1.00 ม. (Safe Load &gt;500 ตัน/ต้น)</t>
  </si>
  <si>
    <t>งานสกัดหัวเสาเข็ม ศก. 0.80 ม.</t>
  </si>
  <si>
    <t>งานสกัดหัวเสาเข็ม ศก. 1.00 ม.</t>
  </si>
  <si>
    <t>งานทรายบดอัดแน่นใต้ฐานราก หนา 0.10 ม.</t>
  </si>
  <si>
    <t>งานคอนกรีตหยาบใต้ฐานราก หนา 0.10 ม.</t>
  </si>
  <si>
    <t>งานโครงสร้างคอนกรีต</t>
  </si>
  <si>
    <t>คอนกรีตโครงสร้าง 350 ksc. (Cylinder)</t>
  </si>
  <si>
    <t>งานแบบหล่อ</t>
  </si>
  <si>
    <t>แบบหล่อ</t>
  </si>
  <si>
    <t>ไม้คร่าวยึดแบบ</t>
  </si>
  <si>
    <t>ไม้ค้ำยัน</t>
  </si>
  <si>
    <t>เหล็กเสริมคอนกรีต</t>
  </si>
  <si>
    <t>RB6 (SR24)</t>
  </si>
  <si>
    <t>RB9 (SR24)</t>
  </si>
  <si>
    <t>DB12 (SD40)</t>
  </si>
  <si>
    <t>DB16 (SD40)</t>
  </si>
  <si>
    <t>DB20 (SD40)</t>
  </si>
  <si>
    <t>DB25 (SD40)</t>
  </si>
  <si>
    <t>DB28 (SD40)</t>
  </si>
  <si>
    <t>ตะปู</t>
  </si>
  <si>
    <t>งานแผ่นพื้นสำเร็จรูป</t>
  </si>
  <si>
    <t>งานเทคอนกรีตทับหน้า หนา 5 ซม. 350 ksc. (Cylinder)</t>
  </si>
  <si>
    <t>งานวางตะแกรงเหล็ก</t>
  </si>
  <si>
    <t>งาน Post Tension</t>
  </si>
  <si>
    <t>งานโครงสร้างเหล็กรูปพรรณ</t>
  </si>
  <si>
    <t>W 250x29.6 kg/m</t>
  </si>
  <si>
    <t>W 340x79.7 kg/m</t>
  </si>
  <si>
    <t>Pipe Ø 48.6x3.2x7.01 kg/m</t>
  </si>
  <si>
    <t>Pipe Ø 60.5x4.0x5.57 kg/m</t>
  </si>
  <si>
    <t>Pipe Ø 139.8x4.5x15.02 kg/m</t>
  </si>
  <si>
    <t>Pipe Ø 48.6x3.2x3.58 kg.m</t>
  </si>
  <si>
    <t>RSH 75x75x3.2x7.01 kg/m</t>
  </si>
  <si>
    <t>RHS 75x150x3.2x10.8 kg/m</t>
  </si>
  <si>
    <t>RHS 80x40x3.2x5.50 kg/m</t>
  </si>
  <si>
    <t>RSH 100x100x3.2x9.52 kg/m</t>
  </si>
  <si>
    <t>RSH 100x150x3.2x12.00 kg/m</t>
  </si>
  <si>
    <t>RHS 100x150x4.5x16.6 kg/m.</t>
  </si>
  <si>
    <t>RSH 100x150x6x21.70 kg/m</t>
  </si>
  <si>
    <t>SHS 100x100x4.5x13.1 kg/m.</t>
  </si>
  <si>
    <t>SHS 125x125x4.5x16.6 kg/m</t>
  </si>
  <si>
    <t>RSH 75x150x3.2x58.6 kg/m</t>
  </si>
  <si>
    <t>Sag Rod RB15 mm</t>
  </si>
  <si>
    <t>Steel Plate 300x300x15 mm</t>
  </si>
  <si>
    <t>Anchored Bolts 4-DB20 mm</t>
  </si>
  <si>
    <t>Catwalk ตะแกรงเหล็กฉีก + โครงคร่าว</t>
  </si>
  <si>
    <t>งานสะพานเชื่อมอาคาร 1</t>
  </si>
  <si>
    <t>งานสะพานเชื่อมอาคาร 2</t>
  </si>
  <si>
    <t>หลุม</t>
  </si>
  <si>
    <t>ลบ.ม.</t>
  </si>
  <si>
    <t>ตัน</t>
  </si>
  <si>
    <t>รวมงานระบบโครงสร้าง</t>
  </si>
  <si>
    <t>งานเสาเข็มเจาะ ศก. 0.60 ม. (Safe Load &gt;50 ตัน/ต้น)</t>
  </si>
  <si>
    <t>งานสกัดหัวเสาเข็ม</t>
  </si>
  <si>
    <t>งานแบบหล่อคอนกรีต</t>
  </si>
  <si>
    <t>รวมงาน B: งานโครงสร้างอาคารห้องเครื่อง</t>
  </si>
  <si>
    <t>รวมงาน A: งานโครงสร้างอาคารหลัก (อาคารสูง 18 ชั้น)</t>
  </si>
  <si>
    <t>รายการประมาณราคาค่าก่อสร้าง   อาคารเรียนสาธิตจุฬาลงกรณ์มหาวิทยาลัย ฝ่ายมัธยม แขวงวังใหม่ เขตปทุมวัน กรุงเทพมหานคร</t>
  </si>
  <si>
    <t>-  พื้น คสล. หรือ ส่วนของ คสล. เทปูนทรายปรับระดับทำผิวขัดหยาบ</t>
  </si>
  <si>
    <t>F3'</t>
  </si>
  <si>
    <t>-  พื้น คสล. หรือ ส่วนของ คสล. เทปูนทรายปรับระดับ ทำผิวหินขัดสีดำเบอร์ 4 (คัดพิเศษ)</t>
  </si>
  <si>
    <t xml:space="preserve">-  พื้น คสล. หรือ ส่วนของ คสล. เทปูนทรายปรับระดับ ทำผิวขัดมันเคลือบผิวแกร่ง </t>
  </si>
  <si>
    <t>-  พื้น คสล. หรือ ส่วนของ คสล. เทปูนทรายปรับระดับ ปูกระเบื้องเซรามิก ขนาด 0.30x0.60 ม. ตามแบบ</t>
  </si>
  <si>
    <t>-  พื้น คสล. หรือ ส่วนของ คสล. เทปูนทรายปรับระดับ ปูกระเบื้องแกรนิตโต้ ขนาด 0.60x0.60 ม. ตามแบบ</t>
  </si>
  <si>
    <t xml:space="preserve"> - พื้น คสล. หรือ ส่วนของกันสาด คสล. ผสมน้ำยากันซึมใน คสล. รุ่น Vibond Evercrete  เทปูนทรายปรับระดับ  และทำกันซึมสำหรับถังเก็บน้ำ หรือกันสาด รายละเอียดตามแบบ</t>
  </si>
  <si>
    <t xml:space="preserve"> - พื้นกระเบื้องยาง ขนาด 0.30x0.30 ม. Starflex หรือ Dynoflex</t>
  </si>
  <si>
    <t>F17</t>
  </si>
  <si>
    <t xml:space="preserve"> - พื้นทางเดินเหล็กฉีกหนาไม่น้อยกว่า 4.5 มม. รายละเอียดตามแบบ</t>
  </si>
  <si>
    <t>F18</t>
  </si>
  <si>
    <t xml:space="preserve"> - พื้นทางเดินทางเดินหลังเวที กรุทับด้วยแผ่น VIVA BOARD รายละเอียดตามแบบ</t>
  </si>
  <si>
    <t xml:space="preserve"> - ผนังโครงสร้างเหล็กขนาด 1'x2" กรุด้วยอลูมิเนียมกล่อง ขนาด 1"x3" แนวตั้ง สี NA รายละเอียดตามแบบ</t>
  </si>
  <si>
    <t xml:space="preserve"> - แผงระแนง อลูมิเนียมสำเร็จรูป พร้อมปิดหัวท้าย รุ่น Grillesuspension System 12x50 มม. Fameline หรือ  MVP 4STAR หรือเทียบเท่า รายละเอียดตามแบบ</t>
  </si>
  <si>
    <t xml:space="preserve"> - ผนังถังเก็บน้ำและผนังลิฟต์หรือส่วนของ คสล. ผสมน้ำยากันซึม พร้อมติดตั้งระบบกันซึม</t>
  </si>
  <si>
    <t xml:space="preserve"> - ผนังห้อง Generator ฉาบปูนเรียบทาสี กรุทับด้วยฉนวนกันเสียง PU ตามแบบ</t>
  </si>
  <si>
    <t>Curtian Wall</t>
  </si>
  <si>
    <t>ผนัง Curtian Wall ชั้น 8 - 17 (กระจกลามิเนต 6 mm.Reflective Heat Stregthened+1.52PVB+6 mm.Clear Heat Stregthened Glass)</t>
  </si>
  <si>
    <t>- FIN อลูมิเนียมตกแต่ง 25x75 มม.ระบบสี Powder Coating PE-SDF AAMA2604</t>
  </si>
  <si>
    <t xml:space="preserve">- แผงกันแดดอลูมิเนียมแนวนอน </t>
  </si>
  <si>
    <t xml:space="preserve">ประตูหมายเลข  D1A กระจก อลูมิเนียม </t>
  </si>
  <si>
    <t xml:space="preserve">ประตูหมายเลข  D17 กระจก อลูมิเนียม </t>
  </si>
  <si>
    <t>ประตูหมายเลข  D20 ประตูสแตนเลส</t>
  </si>
  <si>
    <t>ประตูหมายเลข  D21 อลูมิเนียม</t>
  </si>
  <si>
    <t>ประตูหมายเลข  D22 กระจก อลูมิเนียม</t>
  </si>
  <si>
    <t>ประตูหมายเลข  D23 ประตูไม้</t>
  </si>
  <si>
    <t>ประตูหมายเลข  D24 ประตูไม้</t>
  </si>
  <si>
    <t>ประตูหมายเลข  D25 ประตูไม้</t>
  </si>
  <si>
    <t>ประตูหมายเลข  D26 ประตูไม้</t>
  </si>
  <si>
    <t>ประตูหมายเลข  D26' ประตูไม้</t>
  </si>
  <si>
    <t>ประตูหมายเลข  D27 ประตูไม้</t>
  </si>
  <si>
    <t>ประตูหมายเลข  D28 อลูมิเนียม</t>
  </si>
  <si>
    <t>ประตูหมายเลข  D29 กระจก อลูมิเนียม</t>
  </si>
  <si>
    <t>ประตูหมายเลข  D30 กระจก อลูมิเนียม</t>
  </si>
  <si>
    <t>ประตูหมายเลข  D31 กระจก อลูมิเนียม</t>
  </si>
  <si>
    <t>ประตูหมายเลข  D32 สแตนเลส</t>
  </si>
  <si>
    <t>ประตูหมายเลข  D33 อลูมิเนียม</t>
  </si>
  <si>
    <t>ประตูหมายเลข  D34 กระจก อลูมิเนียม</t>
  </si>
  <si>
    <t>ประตูหมายเลข  D35 ประตูไม้</t>
  </si>
  <si>
    <t>ประตูหมายเลข  D36 กระจก อลูมิเนียม</t>
  </si>
  <si>
    <t>ประตูหมายเลข  D37 ประตูไม้</t>
  </si>
  <si>
    <t>ประตูหมายเลข  D38 ประตูไม้</t>
  </si>
  <si>
    <t>ประตูหมายเลข  D39 กระจก อลูมิเนียม</t>
  </si>
  <si>
    <t>ประตูหมายเลข  D40 กระจก อลูมิเนียม</t>
  </si>
  <si>
    <t>ประตูหมายเลข  D41 กระจก อลูมิเนียม</t>
  </si>
  <si>
    <t>ประตูหมายเลข  D42 กระจก อลูมิเนียม</t>
  </si>
  <si>
    <t>ประตูหมายเลข  D42' กระจก อลูมิเนียม</t>
  </si>
  <si>
    <t>ประตูหมายเลข  D43 ประตูไม้</t>
  </si>
  <si>
    <t>ประตูหมายเลข  D44 ประตูไม้</t>
  </si>
  <si>
    <t>ประตูหมายเลข  D45 ประตูไม้</t>
  </si>
  <si>
    <t>หน้าต่างหมายเลข W3'</t>
  </si>
  <si>
    <t>หน้าต่างหมายเลข W6'</t>
  </si>
  <si>
    <t>หน้าต่างหมายเลข W37</t>
  </si>
  <si>
    <t>หน้าต่างหมายเลข W38</t>
  </si>
  <si>
    <t>หน้าต่างหมายเลข W39</t>
  </si>
  <si>
    <t>หน้าต่างหมายเลข W40</t>
  </si>
  <si>
    <t>หน้าต่างหมายเลข W41</t>
  </si>
  <si>
    <t>หน้าต่างหมายเลข W42</t>
  </si>
  <si>
    <t>หน้าต่างหมายเลข W43</t>
  </si>
  <si>
    <t>หน้าต่างหมายเลข W44</t>
  </si>
  <si>
    <t>หน้าต่างหมายเลข W45</t>
  </si>
  <si>
    <t>2.8.5</t>
  </si>
  <si>
    <t>บันได      7       , RT-04</t>
  </si>
  <si>
    <t>-  ชานพัก ทางลาด ทำผิวหินล้างสีดำ รายละเอียดตามแบบ</t>
  </si>
  <si>
    <t>-  ลูกตั้ง-ลูกนอน  พื้น 6  ทำผิวหินล้างสีดำว รายละเอียดตามแบบ</t>
  </si>
  <si>
    <t>2.8.6</t>
  </si>
  <si>
    <t>บันได      8</t>
  </si>
  <si>
    <t xml:space="preserve">-  งานตกแต่งเสากลม กรุแผ่นอลูมิเนียมคอมโพสิต ผ4 ชั้น 1 </t>
  </si>
  <si>
    <t xml:space="preserve"> - งานราวกันตก กระจกลามิเนตเทมเปอร์ 21.52 มม.ยึดด้วยครีบกระจก 25.52 มม.และอุปกรณ์จับกระจก</t>
  </si>
  <si>
    <t>-  งานราวสแตนเลส 1 1/2"x1 1/2"</t>
  </si>
  <si>
    <t>งานระบบป้องกันดินพัง</t>
  </si>
  <si>
    <t>ตรงไหน? น่าจะลดราคาได้</t>
  </si>
  <si>
    <t>จัดหา ติดตั้ง และทดสอบ Float valve (Modulating Type)</t>
  </si>
  <si>
    <t>จัดหา ติดตั้ง และทดสอบ Electrode switch</t>
  </si>
  <si>
    <t>จัดหา ติดตั้ง ฝาถังเก็บน้ำแสตนเลสขนาด 0.80x0.80 m</t>
  </si>
  <si>
    <t>1.1.27</t>
  </si>
  <si>
    <t>จัดหา ติดตั้ง Anti vortex plate dia.0.60m</t>
  </si>
  <si>
    <t>1.1.28</t>
  </si>
  <si>
    <t>จัดหา ติดตั้ง บันไดแสตนเลสในถังเก็บน้ำ</t>
  </si>
  <si>
    <t>1.1.29</t>
  </si>
  <si>
    <t>จัดหา ติดตั้ง ระบบไฟฟ้าและระบบแจ้งสถานะการทำงานของอุปกรณ์</t>
  </si>
  <si>
    <t>1.1.30</t>
  </si>
  <si>
    <t>1.1.31</t>
  </si>
  <si>
    <t>1.2.17</t>
  </si>
  <si>
    <t>จัดหา ติดตั้ง และทดสอบ เครื่องสูบน้ำเสีย (SWP 01-02)</t>
  </si>
  <si>
    <t>1.2.18</t>
  </si>
  <si>
    <t>จัดหา ติดตั้ง ระบบไฟฟ้าแจ้งสถานะการทำงานของอุปกรณ์</t>
  </si>
  <si>
    <t>1.2.19</t>
  </si>
  <si>
    <t>1.2.20</t>
  </si>
  <si>
    <t xml:space="preserve">จัดหา ติดตั้ง และทดสอบ ท่อ HDPE PN10 (ท่อสูบน้ำจากบ่อ SUM PUMP 1-4) </t>
  </si>
  <si>
    <t>1.3.19</t>
  </si>
  <si>
    <t>จัดหา ติดตั้ง Anti vortex plate dia.1.20m</t>
  </si>
  <si>
    <t>2.1.22</t>
  </si>
  <si>
    <t>2.1.23</t>
  </si>
  <si>
    <t>2.1.24</t>
  </si>
  <si>
    <t>2.1.25</t>
  </si>
  <si>
    <r>
      <t xml:space="preserve">   ขนาดเส้นผ่านศูนย์กลาง  3</t>
    </r>
    <r>
      <rPr>
        <sz val="16"/>
        <rFont val="TH SarabunPSK"/>
        <family val="2"/>
      </rPr>
      <t>" (ท่อสูบน้ำจากบ่อ SUM PUMP 01-04)</t>
    </r>
  </si>
  <si>
    <t xml:space="preserve"> - CO2 15 lbs (หน้าห้องไฟฟ้าประจำชั้นและห้องเครื่องสูบน้ำ)</t>
  </si>
  <si>
    <t>1.3.7</t>
  </si>
  <si>
    <t>1.3.20</t>
  </si>
  <si>
    <t>รวมราคางานระบบระบายน้ำฝนในอาคาร</t>
  </si>
  <si>
    <t>หมวดงานระบบดับเพลิง</t>
  </si>
  <si>
    <t xml:space="preserve"> - พื้นหญ้าเทียมเคลือบ UV กันแดด กันฝน รุ่น LV-20 ระบายน้ำดี ของกรีนนีกลาสหรือเทียบเท่า </t>
  </si>
  <si>
    <t xml:space="preserve">-  ฝ้าเพดาน กรุแผ่นอลูมิเนียมคอมโพสิต ชนิดทนไฟ พร้อมซิลิดนยาแนว  ติดตั้งบนโครงเหล็กซุบสังกะสี 1"x1" </t>
  </si>
  <si>
    <t>C2'</t>
  </si>
  <si>
    <t xml:space="preserve">-  ฝ้าเพดาน กรุแผ่นอลูมิเนียมคอมโพสิต ชนิดทนไฟ พร้อมซิลิดนยาแนว </t>
  </si>
  <si>
    <t xml:space="preserve">-  ฝ้าเพดานอะคูสติกบอร์ด หนาไม่น้อยกว่า 10 มม. บนโครงเคร่าเหล็กซุบสังกะสี # 0.60x1.2 และ 0.60x0.60 ม. </t>
  </si>
  <si>
    <t>-  ฉากกั้น</t>
  </si>
  <si>
    <t xml:space="preserve">-  เคาน์เตอร์ คสล. บุหินแกรนิตสีดำ </t>
  </si>
  <si>
    <t xml:space="preserve"> - อ่างล้างไม้ถูพื้น อ้างซักผ้า (F12) พร้อมก๊อกน้ำตามแบบ</t>
  </si>
  <si>
    <t xml:space="preserve"> - ซิงค์ล้างจาน พร้อมอุปกรณ์ประกอบและก๊อกซิงค์</t>
  </si>
  <si>
    <t>-งานป้ายอะคริลิค ห้องน้ำ</t>
  </si>
  <si>
    <t xml:space="preserve"> - Flashing Aluminium ชั้นหลังคา</t>
  </si>
  <si>
    <t>-  งานราวกันตก บริเวณทางเชื่อมอาคาร 2 ฝั่ง</t>
  </si>
  <si>
    <t>-  งานราวกันตกสูง 1 เมตร (ชั้น 4, 5)</t>
  </si>
  <si>
    <t>-  งานราวกันตกเหล็กสูง 1 เมตร (ชั้นลอย)</t>
  </si>
  <si>
    <t>งานโครงสร้างวิศวกรรมอาคารห้องเครื่อง</t>
  </si>
  <si>
    <t>งานรื้อถอนหลังคาห้องสมุดและนำไปก่อสร้างใหม่เป็น"ศาลาเด็กดี"บริเวณข้างสนามฮอกกี้</t>
  </si>
  <si>
    <t xml:space="preserve">     - CAP Bank with Reactors, PFC and Fuses</t>
  </si>
  <si>
    <t xml:space="preserve">     - Main ACB 3P 2500AF, IC=36kA</t>
  </si>
  <si>
    <t xml:space="preserve">     - Tie ACB 4P 2500AF IC&gt;=36kA, Drawout</t>
  </si>
  <si>
    <t xml:space="preserve">        +Closing Release, 3 Key Interlock </t>
  </si>
  <si>
    <t xml:space="preserve">     - ACB 3P 1600AF IC&gt;=36kA, w/Energy Meter</t>
  </si>
  <si>
    <t xml:space="preserve">        รวม ACB ที่ติดตั้งใน LV-Divion</t>
  </si>
  <si>
    <t xml:space="preserve">     - MCCB 3P 1600AF IC&gt;=36kA, Icu=Ics</t>
  </si>
  <si>
    <t xml:space="preserve">     - MCCB 3P 1000AF IC&gt;=36kA, Icu=Ics</t>
  </si>
  <si>
    <t xml:space="preserve">     - MCCB 3P 400AF IC&gt;=36kA, Icu=Ics</t>
  </si>
  <si>
    <t xml:space="preserve">     - MCCB 3P 250AF IC&gt;=36kA, Icu=Ics</t>
  </si>
  <si>
    <t xml:space="preserve">     - MCCB 3P 100AF IC&gt;=36kA, Icu=Ics</t>
  </si>
  <si>
    <t xml:space="preserve">     - MCCB 3P 630AF IC&gt;=36kA, Icu=Ics</t>
  </si>
  <si>
    <t xml:space="preserve">     - MCCB 3P 630AF, IC&gt;=36kA with Plug-in Unit</t>
  </si>
  <si>
    <t xml:space="preserve">     - MCCB 3P 400AF, IC&gt;=36kA with Plug-in Unit</t>
  </si>
  <si>
    <t xml:space="preserve">     - MCCB 3P 250AF, IC&gt;=36kA with Plug-in Unit</t>
  </si>
  <si>
    <t xml:space="preserve">     - MCCB 3P 100AF, IC&gt;=36kA with Plug-in Unit</t>
  </si>
  <si>
    <t xml:space="preserve">     - Distribution Panel : DPB : 250A Bar, 4 Feeds, with Main CB 200AT</t>
  </si>
  <si>
    <t xml:space="preserve">     - Distribution Panel : DP1 : 250A Bar, 4 Feeds, with Main Lug</t>
  </si>
  <si>
    <t xml:space="preserve">     - Distribution Panel : EDP2 : 100A Bar, 4 Feeds, with Main Lug</t>
  </si>
  <si>
    <t xml:space="preserve">     - Distribution Panel : DP2 : 300A Bar, 8 Feeds, with Main Lug</t>
  </si>
  <si>
    <t xml:space="preserve">     - Distribution Panel : EDP3 : 250A Bar, 6 Feeds, with Main Lug</t>
  </si>
  <si>
    <t xml:space="preserve">     - Distribution Panel : DP3 : 600A Bar, 10 Feeds, with Main Lug</t>
  </si>
  <si>
    <t xml:space="preserve">     - Distribution Panel : DP4 : 400A Bar, 8 Feeds, with Main CB 400AF</t>
  </si>
  <si>
    <t xml:space="preserve">     - Distribution Panel : DP5 : 250A Bar, 4 Feeds, with Main Lug</t>
  </si>
  <si>
    <t xml:space="preserve">     - Distribution Panel : DP6 : 250A Bar, 6 Feeds, with Main Lug</t>
  </si>
  <si>
    <t xml:space="preserve">     - Distribution Panel : DP7 and DP12 : 250A Bar, 4 Feeds, with Main Lug</t>
  </si>
  <si>
    <t xml:space="preserve">     - Distribution Panel : DP8, DP9, DP10, DP11, DP13, DP14 and DP15</t>
  </si>
  <si>
    <t xml:space="preserve">       : 250A Bar, 4 Feeds, with Main Lug</t>
  </si>
  <si>
    <t xml:space="preserve">     - Distribution Panel : DP16 : 250A Bar, 6 Feeds, with Main Lug</t>
  </si>
  <si>
    <t xml:space="preserve">     - Distribution Panel : EDP17 : 250A Bar, 8 Feeds, with Main Lug</t>
  </si>
  <si>
    <t xml:space="preserve">     - Distribution Panel : Lift-East and Lift-West : 100A Bar, 2 Feeds, </t>
  </si>
  <si>
    <t xml:space="preserve">        with Main CB 100AT</t>
  </si>
  <si>
    <t xml:space="preserve">     - Distribution Panel : EDP-TR : 250A Bar, 10 Feeds</t>
  </si>
  <si>
    <t xml:space="preserve">     - Distribution Panel : Lift-TR : 100A Bar, 2 Feeds</t>
  </si>
  <si>
    <t xml:space="preserve">     - MCCB 3P 250AF, IC&gt;=36kA, Icu=Ics</t>
  </si>
  <si>
    <t xml:space="preserve">     - MCCB 3P 100AF, IC&gt;=36kA, Icu=Ics</t>
  </si>
  <si>
    <t>1.5 Loadpanels 3-Phase (LPs, ELPs และ ACs)</t>
  </si>
  <si>
    <t xml:space="preserve">     - Consumer Unit, 4CKTs + Main CB 2P 50AT, IC ของ Main CB&gt;=10kA</t>
  </si>
  <si>
    <t xml:space="preserve">     - Loadpanel, 12CKTs + Main CB 3P 30AT, IC ของ Main CB&gt;=30kA</t>
  </si>
  <si>
    <t xml:space="preserve">     - Loadpanel, 12CKTs + Main CB 3P 40AT, IC ของ Main CB&gt;=30kA</t>
  </si>
  <si>
    <t xml:space="preserve">     - Loadpanel, 12CKTs + Main CB 3P 75AT, IC ของ Main CB&gt;=30kA</t>
  </si>
  <si>
    <t xml:space="preserve">     - Loadpanel, 12CKTs + Main CB 3P 80AT, IC ของ Main CB&gt;=30kA</t>
  </si>
  <si>
    <t xml:space="preserve">     - Loadpanel, 18CKTs + Main CB 3P 40AT, IC ของ Main CB&gt;=30kA</t>
  </si>
  <si>
    <t xml:space="preserve">     - Loadpanel, 18CKTs + Main CB 3P 50AT, IC ของ Main CB&gt;=30kA</t>
  </si>
  <si>
    <t xml:space="preserve">     - Loadpanel, 24CKTs + Main CB 3P 40AT, IC ของ Main CB&gt;=30kA</t>
  </si>
  <si>
    <t xml:space="preserve">     - Loadpanel, 24CKTs + Main CB 3P 80AT, IC ของ Main CB&gt;=30kA</t>
  </si>
  <si>
    <t xml:space="preserve">     - Loadpanel, 24CKTs + Main CB 3P 100AT, IC ของ Main CB&gt;=30kA</t>
  </si>
  <si>
    <t xml:space="preserve">     - Loadpanel, 30CKTs + Main CB 3P 40AT, IC ของ Main CB&gt;=30kA</t>
  </si>
  <si>
    <t xml:space="preserve">     - Loadpanel, 30CKTs + Main CB 3P 80AT, IC ของ Main CB&gt;=30kA</t>
  </si>
  <si>
    <t xml:space="preserve">     - Loadpanel, 30CKTs + Main CB 3P 100AT, IC ของ Main CB&gt;=30kA</t>
  </si>
  <si>
    <t xml:space="preserve">     - Loadpanel, 36CKTs + Main CB 3P 30AT, IC ของ Main CB&gt;=30kA</t>
  </si>
  <si>
    <t xml:space="preserve">     - Loadpanel, 36CKTs + Main CB 3P 80AT, IC ของ Main CB&gt;=30kA</t>
  </si>
  <si>
    <t xml:space="preserve">     - Loadpanel, 42CKTs + Main CB 3P 80AT, IC ของ Main CB&gt;=30kA</t>
  </si>
  <si>
    <t>1.6 Branch CBs for Loadpanels, IC&gt;=6kA</t>
  </si>
  <si>
    <t xml:space="preserve">     - 1 P (10AT)</t>
  </si>
  <si>
    <t xml:space="preserve">     - 1 P (32AT)</t>
  </si>
  <si>
    <t xml:space="preserve">     - 1 P (40AT)</t>
  </si>
  <si>
    <t xml:space="preserve">     - 3 P (70AT)</t>
  </si>
  <si>
    <t>1.7 Surege Protective Devices (SPD)</t>
  </si>
  <si>
    <t xml:space="preserve">     - SPD, Class B+C, for MDB and EMDB</t>
  </si>
  <si>
    <t xml:space="preserve">     - SPD, Class B+C, for Lifts and EDP-TR</t>
  </si>
  <si>
    <t xml:space="preserve">     - SPD, Class C, for DPs, EDPs and LPs</t>
  </si>
  <si>
    <t>1.8 Accessories</t>
  </si>
  <si>
    <t>2.7 Metal Safety Switch, สำหรับงานระบบเครื่องกล</t>
  </si>
  <si>
    <t xml:space="preserve">        - Safety Switch, Outdoor Type, 2P 30A, Not Fusible, 240V</t>
  </si>
  <si>
    <t xml:space="preserve">        - Safety Switch, Outdoor Type, 3P 30A, Not Fusible, 600V, Heavy Duty</t>
  </si>
  <si>
    <t xml:space="preserve">        - Safety Switch, Outdoor Type, 3P 60A, Not Fusible, 600V, Heavy Duty</t>
  </si>
  <si>
    <t xml:space="preserve">        - Safety Switch, Outdoor Type, 3P 100A, Not Fusible, 600V, Heavy Duty</t>
  </si>
  <si>
    <t xml:space="preserve">        - Safety Switch, Outdoor Type, 3P 200A, Not Fusible, 600V, Heavy Duty</t>
  </si>
  <si>
    <t xml:space="preserve">2.8 ชุดควบคุมระบบแสงสว่างส่วนกลางด้วยระบบ 2-Wire Remote หรือระบบสาย UTP </t>
  </si>
  <si>
    <t xml:space="preserve">        หรือระบบ KNX Bus รวมอุปกรณ์ประกอบ, Local Switch และสายควบคุมครบชุด</t>
  </si>
  <si>
    <t>2.9 Accessories</t>
  </si>
  <si>
    <t>3.1 Fixture Type  RD01-36D (7-50W Downlight Dim)</t>
  </si>
  <si>
    <t>3.2 Fixture Type  RD01-60D (7-50W Downlight Dim)</t>
  </si>
  <si>
    <t>3.3 Fixture Type RD02 (7-50W Downlight Dim)</t>
  </si>
  <si>
    <t>3.4 Fixture Type RD04-14D (32 LED, 14D)</t>
  </si>
  <si>
    <t>3.5 Fixture Type RD04-24D (32 LED, 24D)</t>
  </si>
  <si>
    <t>3.6 Fixture Type RD04-36D (32 LED, 36D)</t>
  </si>
  <si>
    <t>3.7 Fixture Type RD04-60D (32 LED, 60D)</t>
  </si>
  <si>
    <t>3.8 Fixture Type RD05-60D (25 LED, 60D)</t>
  </si>
  <si>
    <t>3.9 Fixture Type RD06-24D (14 LED, 24D)</t>
  </si>
  <si>
    <t>3.10 Fixture Type TR1 (20 LED, 50D)</t>
  </si>
  <si>
    <t>3.11 Fixture Type PD01 (23 LED, 50D)</t>
  </si>
  <si>
    <t>3.12 Fixture Type SD01 (14 LED, 36D)</t>
  </si>
  <si>
    <t>3.13 Fixture Type RD07 (32 LED, 20D)</t>
  </si>
  <si>
    <t>3.14 Fixture Type F01-1S (T8, LED, &gt;=1100 lm, &lt;=9W)</t>
  </si>
  <si>
    <t>3.15 Fixture Type F01-1L (T8, LED, &gt;=2200 lm, &lt;=16W)</t>
  </si>
  <si>
    <t>3.16 Fixture Type F02-1L (โคมลอยกันน้ำ, T8, LED, &gt;=2200 lm, &lt;=16W)</t>
  </si>
  <si>
    <t>3.17 Fixture Type F02-2L (โคมลอยกันน้ำ, T8, LED, &gt;=2200 lm/lamp, &lt;=16W/lamp, 2 หลอด)</t>
  </si>
  <si>
    <t>3.18 Fixture Type F03-1L (โคมฝัง, T8, LED, &gt;=2200 lm, &lt;=16W)</t>
  </si>
  <si>
    <t>3.19 Fixture Type F03-2L (โคมฝัง, T8, LED, &gt;=2200 lm/lamp, &lt;=16W/lamp, 2 หลอด)</t>
  </si>
  <si>
    <t>3.20 Fixture Type F05-2L (โคมฝัง, T8, LED, &gt;=2200 lm/lamp, &lt;=16W/lamp, 2 หลอด)</t>
  </si>
  <si>
    <t>3.21 Fixture Type F05-2S (โคมฝัง, T8, LED, &gt;=1100 lm/lamp, &lt;=9W/lamp, 2 หลอด)</t>
  </si>
  <si>
    <t>3.22 Fixture Type F07 (โคมแขวน, LED, รวมชุดแขวนฝากลมชุมโครเมียมหรือดีกว่า)</t>
  </si>
  <si>
    <t>3.23 Fixture Type F08 (โคมฝัง, LED Panel/Module 60x120 cm)</t>
  </si>
  <si>
    <t>3.24 Fixture Type F10 (โคมฝัง, T8, LED, &gt;=2200 lm/lamp, &lt;=16W/lamp, 2 หลอด)</t>
  </si>
  <si>
    <t>3.25 Fixture Type F11 (โคมลอย, T8, LED, &gt;=2200 lm/lamp, &lt;=16W/lamp, 2 หลอด)</t>
  </si>
  <si>
    <t>3.26 Fixture Type F12 (โคมลอย, T8, LED, &gt;=2200 lm, &lt;=16W)</t>
  </si>
  <si>
    <t>3.27 Fixture Type C01 (โคมฝังเพดาน, LED, 94D)</t>
  </si>
  <si>
    <t>3.28 Fixture : Steplihgt (โคมฝังผนัง, LED, Outdoor Type)</t>
  </si>
  <si>
    <t>3.29 Fixture : Steplihgt (โคมฝังผนัง, LED, Outdoor Type)</t>
  </si>
  <si>
    <t>3.30 Fixture : W01 (ชุดโคมติดผนัง, LED, 12D)</t>
  </si>
  <si>
    <t>3.31 Fixture Type RD04-14D (32 LED, 14D)</t>
  </si>
  <si>
    <t>3.32 Fixture Type RD05-24D (25 LED, 24D)</t>
  </si>
  <si>
    <t>3.33 Fixture Type RD05-60D (25 LED, 60D)</t>
  </si>
  <si>
    <t>3.34 Fixture Type Z (Obstruction Light, LED, Red) พร้อมชุดควบคุม</t>
  </si>
  <si>
    <t>3.35 Fixture Type LB-04X ตามแบบชั้นใต้ดิน</t>
  </si>
  <si>
    <t>3.36 Dimer System สำหรับงานหอประชุม (ห้องประชุมใหญ่)</t>
  </si>
  <si>
    <t>3.37 Accessories</t>
  </si>
  <si>
    <t xml:space="preserve">      - 2.5 sqmm CV</t>
  </si>
  <si>
    <t xml:space="preserve">      - 35 sqmm CV</t>
  </si>
  <si>
    <t xml:space="preserve">      - 120 sqmm CV</t>
  </si>
  <si>
    <t xml:space="preserve">      - 150 sqmm CV</t>
  </si>
  <si>
    <t xml:space="preserve">      - 6  sqmm  FRC, CWZ</t>
  </si>
  <si>
    <t xml:space="preserve">      - 70  sqmm  FRC, CWZ</t>
  </si>
  <si>
    <t xml:space="preserve">      - 120  sqmm  FRC, CWZ</t>
  </si>
  <si>
    <t xml:space="preserve">      - 185  sqmm  FRC, CWZ</t>
  </si>
  <si>
    <t xml:space="preserve">      - Busway, Al, 1600A, IP&gt;=54, IC&gt;=36kA</t>
  </si>
  <si>
    <t xml:space="preserve">      - Busway, Al, 1600A, IP&gt;=66, IC&gt;=36kA</t>
  </si>
  <si>
    <t xml:space="preserve">      - Busway, Al, 2000A, IP&gt;=54, IC&gt;=36kA</t>
  </si>
  <si>
    <t xml:space="preserve">      - Busway, Al, 2000A, IP&gt;=66, IC&gt;=36kA</t>
  </si>
  <si>
    <t xml:space="preserve">      - Busway, Al, 2500A, IP&gt;=66, IC&gt;=36kA</t>
  </si>
  <si>
    <t xml:space="preserve">      - Busway, Cu, 800A, Fire Resistance, IP&gt;=66, IC&gt;= 36kA</t>
  </si>
  <si>
    <t xml:space="preserve">      - Flexible Cu Connectors in Solderless Pressed (Both End),&gt;= 2500A Each,</t>
  </si>
  <si>
    <t xml:space="preserve">         Silver Coated (Both End), PVC Insulation, 100% N</t>
  </si>
  <si>
    <t xml:space="preserve">      - 2 1/2"Flex โลหะกันน้ำ</t>
  </si>
  <si>
    <t xml:space="preserve">      - 50x100mm Wireway, Galvanized</t>
  </si>
  <si>
    <t xml:space="preserve">      - 100x150mm Wireway, Galvanized</t>
  </si>
  <si>
    <t>5.1 Addressable Smoke detector, w/Base</t>
  </si>
  <si>
    <t>5.2 Addressable Heat detector, w/Base</t>
  </si>
  <si>
    <t>5.3 Addressable Heat &amp; Smoke detector, w/Base</t>
  </si>
  <si>
    <t xml:space="preserve">5.4 Addressable Manual station </t>
  </si>
  <si>
    <t>5.5 Fire control panel (Multiplex, Full Addressable )</t>
  </si>
  <si>
    <t>5.6 Module for Alarm Zone</t>
  </si>
  <si>
    <t>5.7 Riser Module for Bell/Buzzer Zone</t>
  </si>
  <si>
    <t>5.8 Riser Module for Speaker Zone</t>
  </si>
  <si>
    <t>5.9 Riser Module for Telephone Zone</t>
  </si>
  <si>
    <t>5.10 Control Relay Module for Lift</t>
  </si>
  <si>
    <t>5.11 Isolator Module</t>
  </si>
  <si>
    <t>5.12 Bell</t>
  </si>
  <si>
    <t>5.13 Buzzer</t>
  </si>
  <si>
    <t>5.14 FAS Loudspeaker multi-Tap, Ceilig Mount</t>
  </si>
  <si>
    <t>5.15 FAS Loudspeaker multi-Tap, Wall Mount</t>
  </si>
  <si>
    <t>5.16 Portable(Plug-in) Telephone Handset</t>
  </si>
  <si>
    <t>5.17 Portable Telehpone Outlet</t>
  </si>
  <si>
    <t>5.21 FRC 1.5 sqmm</t>
  </si>
  <si>
    <t>5.26  100x100mm Wireway, Hotdip Galvanized</t>
  </si>
  <si>
    <t>5.27 Box โลหะหล่อ</t>
  </si>
  <si>
    <t>5.28 Accessories</t>
  </si>
  <si>
    <t>6.6 Wire 35 sqmm CV</t>
  </si>
  <si>
    <t>6.7 Wire 95 sqmm IEC01</t>
  </si>
  <si>
    <t>6.8 Conduit 1 1/4" IMC</t>
  </si>
  <si>
    <t>6.9 Ground Station Unit</t>
  </si>
  <si>
    <t>6.10 Exothermic Welding</t>
  </si>
  <si>
    <t>6.11 งานประสาน Flashing หรือโครงโลหะรอบนอกของอาคาร</t>
  </si>
  <si>
    <t>6.12 Accessories</t>
  </si>
  <si>
    <t>สายไฟและท่อร้อยสายสำหรับ Exit Sign อยู่ในหมวดสายไฟและท่อร้อยสาย</t>
  </si>
  <si>
    <t>7.3 Remote Lamp, &gt;=2x9W LED with Adapter</t>
  </si>
  <si>
    <t>7.4 Remote Lamp, &gt;=1x9W LED with Adapter</t>
  </si>
  <si>
    <t>7.5 Central Battery &gt;=200VA, 220V-AC Output, &gt;=2Hrs</t>
  </si>
  <si>
    <t>7.6 Central Battery &gt;=300VA, 220V-AC Output, &gt;=2Hrs</t>
  </si>
  <si>
    <t>7.7 Central Battery &gt;=700VA, 220V-AC Output, &gt;=2Hrs</t>
  </si>
  <si>
    <t>7.8 Central Battery &gt;=1000VA, 220V-AC Output, &gt;=2Hrs</t>
  </si>
  <si>
    <t>7.9 Central Battery &gt;=1200VA, 220V-AC Output, &gt;=2Hrs</t>
  </si>
  <si>
    <t>7.10 Central Battery &gt;=1500VA, 220V-AC Output, &gt;=2Hrs</t>
  </si>
  <si>
    <t>7.11 Central Battery &gt;=3700VA, 220V-AC Output, &gt;=2Hrs</t>
  </si>
  <si>
    <t>7.12 Central Battery &gt;=4000VA, 220V-AC Output, &gt;=2Hrs</t>
  </si>
  <si>
    <t>7.13 FRC 2.5 sqmm</t>
  </si>
  <si>
    <t>7.14 FRC 4 sqmm</t>
  </si>
  <si>
    <t>7.15 FRC 6 sqmm</t>
  </si>
  <si>
    <t>7.16 Conduit 1/2" IMC</t>
  </si>
  <si>
    <t>7.17 Conduit 3/4" IMC</t>
  </si>
  <si>
    <t>7.18 Box โลหะหล่อ</t>
  </si>
  <si>
    <t>7.19 Accessories</t>
  </si>
  <si>
    <t>8.1 Cat6A UTP Cable 23 AWG</t>
  </si>
  <si>
    <t>8.2 Cat6A 24 Port Patch Panel (Unload)</t>
  </si>
  <si>
    <t>8.3 Cat6A RJ 45 Molular Jack  for Patch Panel (Blue)</t>
  </si>
  <si>
    <t>8.4 Cat6A RJ 45 Molular Jack for Patch Panel (Yellow)</t>
  </si>
  <si>
    <t>8.5 Cat6A RJ 45 Molular Jackfor Patch Panel  (Red)</t>
  </si>
  <si>
    <t>8.6 Cat6A RJ 45 Molular Jack for Outlet (Blue)</t>
  </si>
  <si>
    <t>8.7 Cat6A RJ 45 Molular Jack for Outlet (Yellow)</t>
  </si>
  <si>
    <t>8.8 Cat6A RJ 45 Molular Jack for Outlet (Red)</t>
  </si>
  <si>
    <t>8.9 Modular Face Plate 1,2 Port</t>
  </si>
  <si>
    <t xml:space="preserve">8.10 Cat6 Patch Cord Cable 2 m.  </t>
  </si>
  <si>
    <t>8.11 Cat6  Patch Cord Cable 3 m.</t>
  </si>
  <si>
    <t>8.12 RJ 45 Modular Jack Cat 6  (Floor Type)</t>
  </si>
  <si>
    <t>8.13 Closet Rack 42 U 600x800x2050 mm.+3 Fan+12 Outlet Power+1 Fix shelf</t>
  </si>
  <si>
    <t>8.14 Closet Rack 27 U 600x800x139 mm.+2 Fan+12 Outlet Power+1 Fix shelf</t>
  </si>
  <si>
    <t>8.15 Wall Rack 6 U 60x60x32 mm.+1Fan+6 Outlet Power</t>
  </si>
  <si>
    <t>8.16 Cable Management</t>
  </si>
  <si>
    <t>8.17 Conduit 1/2" EMT</t>
  </si>
  <si>
    <t>8.18 Conduit 3/4" EMT</t>
  </si>
  <si>
    <t>8.19 Conduit 1" EMT</t>
  </si>
  <si>
    <t>8.20 Conduit 1 1/4" EMT</t>
  </si>
  <si>
    <t>8.21 Conduit 1 1/2" EMT</t>
  </si>
  <si>
    <t>8.22 Conduit 2" EMT</t>
  </si>
  <si>
    <t xml:space="preserve">8.23 Accessories for wiring </t>
  </si>
  <si>
    <t>8.24 Termination &amp;Test Report</t>
  </si>
  <si>
    <t>8.25 12- fiber 50/125 Indoor Type (OM3)</t>
  </si>
  <si>
    <t>8.26 Rack Mount Enclosure Pre-Terminate Trays 24 Port(Drawer)</t>
  </si>
  <si>
    <t>8.27 Pigtail LC Connector Multimode(OM3)</t>
  </si>
  <si>
    <t>8.28 Patch Cord  LC- LC MM 50/125 Duplex 3 m. (OM3)</t>
  </si>
  <si>
    <t>8.29 6 Duplex LC Adapter plate Multimode 50/125</t>
  </si>
  <si>
    <t>8.30 Fiber Optic Splice Module</t>
  </si>
  <si>
    <t>8.31 12- fiber 9/125 Outdoor Type (OS2)</t>
  </si>
  <si>
    <t>8.32 Rack Mount Enclosure Pre-Terminate Trays 24 Port(Drawer)</t>
  </si>
  <si>
    <t>8.33 Pigtail LC Connector 9/125</t>
  </si>
  <si>
    <t>8.34 Patch Cord  Single Mode 9/125 5 m. (OS2)</t>
  </si>
  <si>
    <t>8.35 6 Duplex LC Adapter plate Singlemode 9/125</t>
  </si>
  <si>
    <t>8.36 Fiber Optic Splice Module</t>
  </si>
  <si>
    <t>8.37 Conduit 1" EMT</t>
  </si>
  <si>
    <t>8.38 Wireway 100x100mm, Hot dip</t>
  </si>
  <si>
    <t xml:space="preserve">8.39 Accessories for wiring </t>
  </si>
  <si>
    <t>8.40 Termination &amp;Test Report</t>
  </si>
  <si>
    <t>9.3 Digital kWh Meter for MDBs, EMDBs</t>
  </si>
  <si>
    <t>9.5 CTs for LV Meters (3Phase per Point, 4xCT for &gt;=400A )</t>
  </si>
  <si>
    <t>Sys</t>
  </si>
  <si>
    <t>9.9 Cable 18AWG (RS485)</t>
  </si>
  <si>
    <t>9.10 UTP CAT6A</t>
  </si>
  <si>
    <t>9.11 EMT CONDUIT 1/2"</t>
  </si>
  <si>
    <t>9.12 IMC CONDUIT 1/2"</t>
  </si>
  <si>
    <t>9.13 50x100 mm Wireway, Hotdip Galvanized</t>
  </si>
  <si>
    <t>9.14 Accessories</t>
  </si>
  <si>
    <t>10.1 Gen. &gt;=500kVA Prime rated Incl. Control Panel Set (GCP หรือ GCC) with All CBs</t>
  </si>
  <si>
    <t>10.4 Fuel Pump Sytem, from FL1 to Fuel Pump on FL3</t>
  </si>
  <si>
    <t>10.5 Accessories</t>
  </si>
  <si>
    <t>11.2 Transformer 1,250 kVA, 24kV, Dry Type with Enclosure</t>
  </si>
  <si>
    <t>12.3 UTP Patch Cord 1 m</t>
  </si>
  <si>
    <t>12.4 Conduit 1/2" EMT</t>
  </si>
  <si>
    <t>12.5 Conduit 3/4" EMT</t>
  </si>
  <si>
    <t>12.6 Wireway 100x100mm, Hot dip</t>
  </si>
  <si>
    <t>12.7 Termination &amp;Test Report</t>
  </si>
  <si>
    <t>12.8 Accessories</t>
  </si>
  <si>
    <t>Door Alarm System (ส่วนงานวัสดุ)</t>
  </si>
  <si>
    <t>13.1 Control Panel Board with License Software</t>
  </si>
  <si>
    <t>13.2 Data Gathering Panel on Board 8 i/p (expandable)</t>
  </si>
  <si>
    <t>13.3 8-Input Expansion Module</t>
  </si>
  <si>
    <t>13.4 8-Way Relay Board</t>
  </si>
  <si>
    <t>13.5 Power Supply 12Vdc 3A with Battery</t>
  </si>
  <si>
    <t>13.6 Battery 12Vdc 7A</t>
  </si>
  <si>
    <t>13.7 Magnetic Door Switch</t>
  </si>
  <si>
    <t>13.8 Indoor Siren c/w Red Strobelight</t>
  </si>
  <si>
    <t>13.9 Enclosure for Power Supply</t>
  </si>
  <si>
    <t>13.10 Network Switch 10/100-TX Auto-Sensing 8 Ports</t>
  </si>
  <si>
    <t>13.11 Energy UPS, 800VA 480W</t>
  </si>
  <si>
    <t>13.12 Cable 4C, 22 AWG Twisted Pair w/Shield</t>
  </si>
  <si>
    <t>13.13 Wire 1.5 sqmm IEC01</t>
  </si>
  <si>
    <t>13.14 UTP CAT6</t>
  </si>
  <si>
    <t>13.15 1/2" EMT</t>
  </si>
  <si>
    <t>13.16 3/4" EMT</t>
  </si>
  <si>
    <t>13.17 50x100 mm Wireway, Hotdip Galvanized</t>
  </si>
  <si>
    <t>13.18 Accessories</t>
  </si>
  <si>
    <t>Subtotal for item 13</t>
  </si>
  <si>
    <t>รวมราคาระบบไฟฟ้า (ส่วนวัสดุ/งานก่อสร้าง) รวมลำดับ 1-13 (ยังไม่รวม Factor F)</t>
  </si>
  <si>
    <t>Network Switch for LAN and IP Phone</t>
  </si>
  <si>
    <t>Network Switch for A/P</t>
  </si>
  <si>
    <t>Door Alarm System (ส่วนครุภัณฑ์)</t>
  </si>
  <si>
    <t xml:space="preserve">Fire Alarm System (ส่วนครุภัณฑ์) </t>
  </si>
  <si>
    <t>1.1 Software for Fire Alarm System</t>
  </si>
  <si>
    <t>1.2 PC Station with OS</t>
  </si>
  <si>
    <t>1.3 LED Monitor ขนาดไม่เล็กกว่า 23 นิ้ว</t>
  </si>
  <si>
    <t>1.4 Laser Printer</t>
  </si>
  <si>
    <t>รวมราคาระบบไฟฟ้า (ส่วนครุภัณฑ์) รวมลำดับ 1-4 (ยังไม่รวม VAT)</t>
  </si>
  <si>
    <t>4.1 Workstation with O/S</t>
  </si>
  <si>
    <t>4.2 LED Monitor ขนาดไม่เล็กกว่า 23 นิ้ว</t>
  </si>
  <si>
    <t>4.3 Laser Printer</t>
  </si>
  <si>
    <t>3.1 Bullet Network Camera</t>
  </si>
  <si>
    <t>3.2 Dome Network Camera</t>
  </si>
  <si>
    <t>3.3 Fisheye Network Camera</t>
  </si>
  <si>
    <t>3.4 NVR with HDD &gt;= 80TB</t>
  </si>
  <si>
    <t>3.5 UPS 1 kVA</t>
  </si>
  <si>
    <t>3.6 UPS 10 kVA</t>
  </si>
  <si>
    <t>3.7 PC Workstation</t>
  </si>
  <si>
    <t>3.8 Monitor &gt;= 23 นิ้ว</t>
  </si>
  <si>
    <t>3.9 Monitor &gt;= 55 นิ้ว</t>
  </si>
  <si>
    <t>3.10 Network Switch 16 Port 10G,8 Port 10 G Switch+  (Core Fiber)</t>
  </si>
  <si>
    <t>3.11 Managed Switch, Stackable, 24-Port, 10G Base-T</t>
  </si>
  <si>
    <t>3.12 Network Switch, 24-Port, PoE</t>
  </si>
  <si>
    <t>3.13 Gigabit Ethernet LH Mini-Gbic SFP Transceiver</t>
  </si>
  <si>
    <t xml:space="preserve">3.14 10GBASE SFP+ (Module Fiber Optic Singlemode) </t>
  </si>
  <si>
    <t xml:space="preserve">3.15 Set Up &amp; Implement </t>
  </si>
  <si>
    <t>2.1 Network Swich 16 Port 10G,8 Port 10 G Switch (Core Fiber)</t>
  </si>
  <si>
    <t>2.2 Network Swich 48 Port POE+,4x10G</t>
  </si>
  <si>
    <t>2.3 Network Swich 24 Port POE+,4x10G</t>
  </si>
  <si>
    <t>2.4 10GBASE SFP+ Module (Module Fiber Optic Multimode)</t>
  </si>
  <si>
    <t xml:space="preserve">2.5 10GBASE SFP+ (Module Fiber Optic Singlemode) </t>
  </si>
  <si>
    <t>2.6 UPS 3000 VA 2700 Watt</t>
  </si>
  <si>
    <t>2.7 UPS 2200 VA 1800 Watt</t>
  </si>
  <si>
    <t>2.8 Set Up&amp;Implement &amp; Warranty 8x5 days Onsite 1 Year</t>
  </si>
  <si>
    <t>2.9 Network Swich 16 Port 10G,8 Port 10 G Switch (Core Fiber)</t>
  </si>
  <si>
    <t>2.10 Network Swich 48 Port POE+,4x10G</t>
  </si>
  <si>
    <t>2.11 Network Swich 24 Port POE+,4x10G</t>
  </si>
  <si>
    <t>2.12 10GBASE SFP+ Module (Module Fiber Optic Multimode)</t>
  </si>
  <si>
    <t xml:space="preserve">2.13 10GBASE SFP+ (Module Fiber Optic Singlemode) </t>
  </si>
  <si>
    <t>2.14 802.11ac W2  4x4:3SS; Int Ant; 2xGbE, S Domain</t>
  </si>
  <si>
    <t>2.15 10GBASE SFP Module, Enterprise-Class</t>
  </si>
  <si>
    <t>2.16 UPS 3000 VA 2700 Watt</t>
  </si>
  <si>
    <t>2.17 UPS 2200 VA 1800 Watt</t>
  </si>
  <si>
    <t>2.18 Set Up&amp;Implement Network</t>
  </si>
  <si>
    <t>ผนัง Curtian Wall</t>
  </si>
  <si>
    <t>รวมค่าครุภัณฑ์เป็นเงินทั้งสิ้น</t>
  </si>
  <si>
    <t>บัญชีแสดงปริมาณงาน</t>
  </si>
  <si>
    <t>ราคา (ตัวอักษร)</t>
  </si>
  <si>
    <t xml:space="preserve">2.3 Duplex Receptacles Universal Type with Ground, 16A, with Safety Shutter, </t>
  </si>
  <si>
    <t xml:space="preserve">       with Metal Floor Frame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</si>
</sst>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-* #,##0_-;\-* #,##0_-;_-* &quot;-&quot;_-;_-@_-"/>
    <numFmt numFmtId="43" formatCode="_-* #,##0.00_-;\-* #,##0.00_-;_-* &quot;-&quot;??_-;_-@_-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_-;\-* #,##0_-;_-* &quot;-&quot;??_-;_-@_-"/>
    <numFmt numFmtId="190" formatCode="_(* #,##0_);_(* \(#,##0\);_(* &quot;-&quot;??_);_(@_)"/>
    <numFmt numFmtId="191" formatCode="_(* #,##0.0_);_(* \(#,##0.0\);_(* &quot;-&quot;??_);_(@_)"/>
    <numFmt numFmtId="192" formatCode="#,##0.\-"/>
    <numFmt numFmtId="193" formatCode="0.0000"/>
    <numFmt numFmtId="194" formatCode="0.00000"/>
    <numFmt numFmtId="195" formatCode="0.0%"/>
    <numFmt numFmtId="196" formatCode="_-* #,##0.0000_-;\-* #,##0.0000_-;_-* &quot;-&quot;??_-;_-@_-"/>
    <numFmt numFmtId="197" formatCode="#,##0\ \ "/>
    <numFmt numFmtId="198" formatCode="#,##0\ \ \ \ \ "/>
    <numFmt numFmtId="199" formatCode="#,##0.00;[Red]#,##0.00"/>
    <numFmt numFmtId="200" formatCode="0.0"/>
    <numFmt numFmtId="201" formatCode="0."/>
    <numFmt numFmtId="202" formatCode="#,##0.0"/>
    <numFmt numFmtId="203" formatCode="_-* #,##0.0_-;\-* #,##0.0_-;_-* &quot;-&quot;??_-;_-@_-"/>
  </numFmts>
  <fonts count="85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b/>
      <sz val="14"/>
      <name val="Cordia New"/>
      <family val="2"/>
      <charset val="222"/>
    </font>
    <font>
      <sz val="14"/>
      <name val="Cordia New"/>
      <family val="2"/>
      <charset val="222"/>
    </font>
    <font>
      <sz val="14"/>
      <name val="CordiaUPC"/>
      <family val="2"/>
      <charset val="222"/>
    </font>
    <font>
      <b/>
      <sz val="14"/>
      <name val="Cordia New"/>
      <family val="2"/>
    </font>
    <font>
      <b/>
      <sz val="24"/>
      <name val="Cordia New"/>
      <family val="2"/>
    </font>
    <font>
      <b/>
      <sz val="20"/>
      <name val="Cordia New"/>
      <family val="2"/>
    </font>
    <font>
      <sz val="12"/>
      <name val="Cordia New"/>
      <family val="2"/>
    </font>
    <font>
      <b/>
      <sz val="18"/>
      <name val="Cordia New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4"/>
      <name val="Cordia New"/>
      <family val="2"/>
    </font>
    <font>
      <b/>
      <sz val="14"/>
      <name val="CordiaUPC"/>
      <family val="2"/>
      <charset val="222"/>
    </font>
    <font>
      <sz val="14"/>
      <color theme="1"/>
      <name val="Cordia New"/>
      <family val="2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b/>
      <sz val="15"/>
      <color theme="1"/>
      <name val="Cordia New"/>
      <family val="2"/>
    </font>
    <font>
      <b/>
      <sz val="15"/>
      <name val="CordiaUPC"/>
      <family val="2"/>
      <charset val="222"/>
    </font>
    <font>
      <sz val="14"/>
      <name val="AngsanaUPC"/>
      <family val="1"/>
      <charset val="222"/>
    </font>
    <font>
      <b/>
      <sz val="16"/>
      <name val="Cordia New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charset val="222"/>
    </font>
    <font>
      <sz val="16"/>
      <name val="Cordia New"/>
      <family val="2"/>
    </font>
    <font>
      <b/>
      <sz val="26"/>
      <name val="Cordia New"/>
      <family val="2"/>
    </font>
    <font>
      <sz val="15"/>
      <name val="Cordia New"/>
      <family val="2"/>
    </font>
    <font>
      <sz val="14"/>
      <color indexed="10"/>
      <name val="Cordia New"/>
      <family val="2"/>
    </font>
    <font>
      <sz val="16"/>
      <color theme="1"/>
      <name val="Cordia New"/>
      <family val="2"/>
    </font>
    <font>
      <b/>
      <sz val="14"/>
      <color theme="1"/>
      <name val="Cordia New"/>
      <family val="2"/>
    </font>
    <font>
      <b/>
      <sz val="14"/>
      <name val="CordiaUPC"/>
      <family val="2"/>
    </font>
    <font>
      <b/>
      <sz val="15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5"/>
      <color theme="1"/>
      <name val="Cordia New"/>
      <family val="2"/>
    </font>
    <font>
      <sz val="14"/>
      <color rgb="FFFF0000"/>
      <name val="Cordia New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Tahoma"/>
      <family val="2"/>
    </font>
    <font>
      <b/>
      <sz val="16"/>
      <color rgb="FFFF0000"/>
      <name val="Cordia New"/>
      <family val="2"/>
    </font>
    <font>
      <sz val="16"/>
      <color rgb="FFFF0000"/>
      <name val="Cordia New"/>
      <family val="2"/>
    </font>
    <font>
      <b/>
      <sz val="14"/>
      <color rgb="FFFF0000"/>
      <name val="Cordia New"/>
      <family val="2"/>
    </font>
    <font>
      <b/>
      <sz val="13.5"/>
      <name val="FreesiaUPC"/>
      <family val="2"/>
      <charset val="222"/>
    </font>
    <font>
      <b/>
      <sz val="13.5"/>
      <name val="Cordia New"/>
      <family val="2"/>
      <charset val="222"/>
    </font>
    <font>
      <b/>
      <sz val="14"/>
      <name val="FreesiaUPC"/>
      <family val="2"/>
      <charset val="222"/>
    </font>
    <font>
      <b/>
      <sz val="20"/>
      <name val="Cordia New"/>
      <family val="2"/>
      <charset val="222"/>
    </font>
    <font>
      <sz val="16"/>
      <name val="Cordia New"/>
      <family val="2"/>
      <charset val="222"/>
    </font>
    <font>
      <b/>
      <sz val="18"/>
      <name val="Cordia New"/>
      <family val="2"/>
      <charset val="222"/>
    </font>
    <font>
      <sz val="15"/>
      <name val="Cordia New"/>
      <family val="2"/>
      <charset val="222"/>
    </font>
    <font>
      <sz val="14"/>
      <name val="FreesiaUPC"/>
      <family val="2"/>
      <charset val="22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b/>
      <sz val="16"/>
      <color indexed="8"/>
      <name val="Cordia New"/>
      <family val="2"/>
    </font>
    <font>
      <b/>
      <sz val="26"/>
      <color indexed="8"/>
      <name val="Cordia New"/>
      <family val="2"/>
    </font>
    <font>
      <sz val="26"/>
      <color theme="1"/>
      <name val="Cordia New"/>
      <family val="2"/>
    </font>
    <font>
      <b/>
      <sz val="14"/>
      <name val="TH SarabunPSK"/>
      <family val="2"/>
    </font>
    <font>
      <sz val="16"/>
      <color indexed="8"/>
      <name val="Cordia New"/>
      <family val="2"/>
    </font>
    <font>
      <u/>
      <sz val="14"/>
      <color indexed="12"/>
      <name val="Cordia New"/>
      <family val="2"/>
    </font>
    <font>
      <sz val="14"/>
      <name val="CordiaUPC"/>
      <family val="1"/>
    </font>
    <font>
      <sz val="11"/>
      <color indexed="8"/>
      <name val="Tahoma"/>
      <family val="2"/>
      <charset val="222"/>
    </font>
    <font>
      <sz val="12"/>
      <name val="AngsanaUPC"/>
      <family val="1"/>
      <charset val="222"/>
    </font>
    <font>
      <sz val="12"/>
      <name val="AngsanaUPC"/>
      <family val="1"/>
    </font>
    <font>
      <b/>
      <sz val="20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3.5"/>
      <name val="TH SarabunPSK"/>
      <family val="2"/>
    </font>
    <font>
      <sz val="15"/>
      <name val="TH SarabunPSK"/>
      <family val="2"/>
    </font>
    <font>
      <sz val="14"/>
      <color indexed="10"/>
      <name val="TH SarabunPSK"/>
      <family val="2"/>
    </font>
    <font>
      <b/>
      <sz val="14"/>
      <color rgb="FFFF0000"/>
      <name val="TH SarabunPSK"/>
      <family val="2"/>
    </font>
    <font>
      <b/>
      <sz val="14"/>
      <color indexed="10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sz val="8"/>
      <name val="Cordia New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indexed="8"/>
      <name val="TH SarabunPSK"/>
      <family val="2"/>
    </font>
    <font>
      <b/>
      <u/>
      <sz val="14"/>
      <color indexed="8"/>
      <name val="TH SarabunPSK"/>
      <family val="2"/>
    </font>
    <font>
      <b/>
      <sz val="15"/>
      <color theme="1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9">
    <xf numFmtId="0" fontId="0" fillId="0" borderId="0"/>
    <xf numFmtId="43" fontId="3" fillId="0" borderId="0" applyFont="0" applyFill="0" applyBorder="0" applyAlignment="0" applyProtection="0"/>
    <xf numFmtId="0" fontId="1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/>
    <xf numFmtId="191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3" fillId="0" borderId="0" applyFont="0" applyFill="0" applyBorder="0" applyAlignment="0" applyProtection="0"/>
    <xf numFmtId="4" fontId="18" fillId="0" borderId="0" applyProtection="0"/>
    <xf numFmtId="4" fontId="18" fillId="0" borderId="0" applyProtection="0"/>
    <xf numFmtId="0" fontId="17" fillId="0" borderId="0"/>
    <xf numFmtId="9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188" fontId="2" fillId="0" borderId="0" applyFont="0" applyFill="0" applyBorder="0" applyAlignment="0" applyProtection="0"/>
    <xf numFmtId="0" fontId="24" fillId="0" borderId="0"/>
    <xf numFmtId="0" fontId="3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37" fillId="0" borderId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96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39" fillId="0" borderId="0" applyFont="0" applyFill="0" applyBorder="0" applyAlignment="0" applyProtection="0"/>
    <xf numFmtId="196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38" fillId="0" borderId="0"/>
    <xf numFmtId="0" fontId="41" fillId="0" borderId="0"/>
    <xf numFmtId="0" fontId="38" fillId="0" borderId="0"/>
    <xf numFmtId="0" fontId="2" fillId="0" borderId="0"/>
    <xf numFmtId="0" fontId="39" fillId="0" borderId="0"/>
    <xf numFmtId="0" fontId="2" fillId="0" borderId="0"/>
    <xf numFmtId="0" fontId="2" fillId="0" borderId="0"/>
    <xf numFmtId="9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2" fillId="0" borderId="0"/>
    <xf numFmtId="4" fontId="25" fillId="0" borderId="0">
      <alignment vertical="top" wrapText="1"/>
    </xf>
    <xf numFmtId="0" fontId="63" fillId="0" borderId="0"/>
    <xf numFmtId="0" fontId="64" fillId="0" borderId="0"/>
    <xf numFmtId="0" fontId="3" fillId="0" borderId="0"/>
    <xf numFmtId="0" fontId="12" fillId="0" borderId="0"/>
    <xf numFmtId="4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21" fillId="0" borderId="0"/>
    <xf numFmtId="0" fontId="12" fillId="0" borderId="0"/>
    <xf numFmtId="0" fontId="37" fillId="0" borderId="0"/>
    <xf numFmtId="0" fontId="37" fillId="0" borderId="0"/>
    <xf numFmtId="188" fontId="37" fillId="0" borderId="0" applyFont="0" applyFill="0" applyBorder="0" applyAlignment="0" applyProtection="0"/>
  </cellStyleXfs>
  <cellXfs count="1324">
    <xf numFmtId="0" fontId="0" fillId="0" borderId="0" xfId="0"/>
    <xf numFmtId="0" fontId="0" fillId="0" borderId="7" xfId="0" applyBorder="1"/>
    <xf numFmtId="0" fontId="20" fillId="0" borderId="7" xfId="0" applyFont="1" applyBorder="1" applyAlignment="1">
      <alignment horizontal="left"/>
    </xf>
    <xf numFmtId="0" fontId="19" fillId="4" borderId="7" xfId="14" applyFont="1" applyFill="1" applyBorder="1" applyAlignment="1">
      <alignment wrapText="1"/>
    </xf>
    <xf numFmtId="3" fontId="6" fillId="0" borderId="7" xfId="12" applyNumberFormat="1" applyFont="1" applyBorder="1" applyAlignment="1">
      <alignment horizontal="center"/>
    </xf>
    <xf numFmtId="3" fontId="15" fillId="0" borderId="7" xfId="13" applyNumberFormat="1" applyFont="1" applyBorder="1" applyAlignment="1">
      <alignment horizontal="center"/>
    </xf>
    <xf numFmtId="192" fontId="21" fillId="0" borderId="7" xfId="1" applyNumberFormat="1" applyFont="1" applyBorder="1"/>
    <xf numFmtId="22" fontId="10" fillId="0" borderId="13" xfId="0" applyNumberFormat="1" applyFont="1" applyBorder="1" applyAlignment="1">
      <alignment vertical="center"/>
    </xf>
    <xf numFmtId="43" fontId="6" fillId="0" borderId="7" xfId="1" applyFont="1" applyBorder="1" applyAlignment="1">
      <alignment horizontal="right"/>
    </xf>
    <xf numFmtId="43" fontId="6" fillId="0" borderId="7" xfId="1" applyFont="1" applyBorder="1" applyAlignment="1">
      <alignment horizontal="center"/>
    </xf>
    <xf numFmtId="0" fontId="3" fillId="0" borderId="0" xfId="0" applyFont="1"/>
    <xf numFmtId="0" fontId="3" fillId="0" borderId="13" xfId="0" applyFont="1" applyBorder="1"/>
    <xf numFmtId="192" fontId="3" fillId="0" borderId="13" xfId="1" applyNumberFormat="1" applyBorder="1"/>
    <xf numFmtId="0" fontId="3" fillId="0" borderId="0" xfId="0" applyFont="1" applyAlignment="1">
      <alignment horizontal="right"/>
    </xf>
    <xf numFmtId="196" fontId="3" fillId="0" borderId="0" xfId="1" applyNumberFormat="1"/>
    <xf numFmtId="192" fontId="3" fillId="0" borderId="0" xfId="1" applyNumberFormat="1"/>
    <xf numFmtId="192" fontId="3" fillId="0" borderId="5" xfId="1" applyNumberFormat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192" fontId="3" fillId="0" borderId="10" xfId="1" applyNumberFormat="1" applyBorder="1"/>
    <xf numFmtId="0" fontId="3" fillId="0" borderId="10" xfId="0" applyFont="1" applyBorder="1" applyAlignment="1">
      <alignment horizontal="center"/>
    </xf>
    <xf numFmtId="192" fontId="3" fillId="0" borderId="5" xfId="1" applyNumberFormat="1" applyBorder="1"/>
    <xf numFmtId="43" fontId="3" fillId="0" borderId="10" xfId="1" applyBorder="1" applyAlignment="1">
      <alignment horizontal="right"/>
    </xf>
    <xf numFmtId="192" fontId="3" fillId="0" borderId="0" xfId="1" applyNumberForma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2" fontId="3" fillId="0" borderId="0" xfId="0" applyNumberFormat="1" applyFont="1" applyAlignment="1">
      <alignment horizontal="center"/>
    </xf>
    <xf numFmtId="0" fontId="3" fillId="0" borderId="0" xfId="16"/>
    <xf numFmtId="0" fontId="3" fillId="0" borderId="0" xfId="16" applyAlignment="1">
      <alignment horizontal="center"/>
    </xf>
    <xf numFmtId="0" fontId="26" fillId="0" borderId="0" xfId="16" applyFont="1" applyAlignment="1">
      <alignment horizontal="center"/>
    </xf>
    <xf numFmtId="0" fontId="3" fillId="0" borderId="13" xfId="16" applyBorder="1"/>
    <xf numFmtId="0" fontId="3" fillId="0" borderId="13" xfId="16" applyBorder="1" applyAlignment="1">
      <alignment horizontal="right"/>
    </xf>
    <xf numFmtId="0" fontId="3" fillId="0" borderId="13" xfId="16" applyBorder="1" applyAlignment="1">
      <alignment horizontal="center"/>
    </xf>
    <xf numFmtId="0" fontId="3" fillId="0" borderId="13" xfId="16" quotePrefix="1" applyBorder="1"/>
    <xf numFmtId="0" fontId="3" fillId="0" borderId="13" xfId="16" applyBorder="1" applyAlignment="1">
      <alignment horizontal="left"/>
    </xf>
    <xf numFmtId="0" fontId="27" fillId="0" borderId="13" xfId="0" applyFont="1" applyBorder="1"/>
    <xf numFmtId="192" fontId="27" fillId="0" borderId="13" xfId="1" applyNumberFormat="1" applyFont="1" applyBorder="1"/>
    <xf numFmtId="0" fontId="27" fillId="0" borderId="0" xfId="0" applyFont="1"/>
    <xf numFmtId="43" fontId="3" fillId="0" borderId="0" xfId="16" applyNumberFormat="1"/>
    <xf numFmtId="43" fontId="3" fillId="0" borderId="0" xfId="0" applyNumberFormat="1" applyFont="1"/>
    <xf numFmtId="0" fontId="3" fillId="0" borderId="5" xfId="16" applyBorder="1" applyAlignment="1">
      <alignment horizontal="center"/>
    </xf>
    <xf numFmtId="0" fontId="3" fillId="0" borderId="5" xfId="16" applyBorder="1"/>
    <xf numFmtId="190" fontId="3" fillId="0" borderId="5" xfId="1" applyNumberFormat="1" applyBorder="1"/>
    <xf numFmtId="43" fontId="3" fillId="3" borderId="10" xfId="1" applyFill="1" applyBorder="1" applyAlignment="1">
      <alignment horizontal="center"/>
    </xf>
    <xf numFmtId="193" fontId="3" fillId="3" borderId="10" xfId="0" applyNumberFormat="1" applyFont="1" applyFill="1" applyBorder="1" applyAlignment="1">
      <alignment horizontal="center"/>
    </xf>
    <xf numFmtId="193" fontId="3" fillId="0" borderId="0" xfId="0" applyNumberFormat="1" applyFont="1"/>
    <xf numFmtId="0" fontId="3" fillId="0" borderId="10" xfId="16" applyBorder="1"/>
    <xf numFmtId="190" fontId="3" fillId="0" borderId="10" xfId="1" applyNumberFormat="1" applyBorder="1"/>
    <xf numFmtId="190" fontId="3" fillId="0" borderId="10" xfId="17" applyNumberFormat="1" applyBorder="1"/>
    <xf numFmtId="0" fontId="3" fillId="0" borderId="7" xfId="16" applyBorder="1"/>
    <xf numFmtId="43" fontId="3" fillId="3" borderId="10" xfId="0" applyNumberFormat="1" applyFont="1" applyFill="1" applyBorder="1"/>
    <xf numFmtId="193" fontId="3" fillId="3" borderId="10" xfId="0" applyNumberFormat="1" applyFont="1" applyFill="1" applyBorder="1"/>
    <xf numFmtId="0" fontId="3" fillId="3" borderId="10" xfId="0" applyFont="1" applyFill="1" applyBorder="1"/>
    <xf numFmtId="190" fontId="3" fillId="0" borderId="5" xfId="16" applyNumberFormat="1" applyBorder="1"/>
    <xf numFmtId="193" fontId="3" fillId="5" borderId="10" xfId="0" applyNumberFormat="1" applyFont="1" applyFill="1" applyBorder="1"/>
    <xf numFmtId="190" fontId="3" fillId="0" borderId="8" xfId="17" applyNumberFormat="1" applyBorder="1"/>
    <xf numFmtId="3" fontId="3" fillId="0" borderId="0" xfId="0" applyNumberFormat="1" applyFont="1"/>
    <xf numFmtId="189" fontId="3" fillId="0" borderId="8" xfId="17" applyNumberFormat="1" applyBorder="1"/>
    <xf numFmtId="43" fontId="3" fillId="0" borderId="0" xfId="1"/>
    <xf numFmtId="190" fontId="3" fillId="0" borderId="0" xfId="1" applyNumberFormat="1"/>
    <xf numFmtId="0" fontId="3" fillId="0" borderId="10" xfId="16" applyBorder="1" applyAlignment="1">
      <alignment horizontal="left"/>
    </xf>
    <xf numFmtId="188" fontId="7" fillId="3" borderId="23" xfId="17" applyNumberFormat="1" applyFont="1" applyFill="1" applyBorder="1"/>
    <xf numFmtId="190" fontId="3" fillId="2" borderId="10" xfId="17" applyNumberFormat="1" applyFill="1" applyBorder="1"/>
    <xf numFmtId="189" fontId="28" fillId="0" borderId="0" xfId="0" applyNumberFormat="1" applyFont="1"/>
    <xf numFmtId="0" fontId="3" fillId="0" borderId="24" xfId="16" applyBorder="1"/>
    <xf numFmtId="0" fontId="22" fillId="0" borderId="0" xfId="16" applyFont="1" applyAlignment="1">
      <alignment horizontal="centerContinuous"/>
    </xf>
    <xf numFmtId="0" fontId="7" fillId="0" borderId="0" xfId="0" applyFont="1" applyAlignment="1">
      <alignment horizontal="right"/>
    </xf>
    <xf numFmtId="43" fontId="16" fillId="0" borderId="13" xfId="1" applyFont="1" applyBorder="1"/>
    <xf numFmtId="0" fontId="25" fillId="0" borderId="0" xfId="16" applyFont="1" applyAlignment="1">
      <alignment horizontal="right"/>
    </xf>
    <xf numFmtId="0" fontId="30" fillId="0" borderId="13" xfId="0" applyFont="1" applyBorder="1"/>
    <xf numFmtId="0" fontId="29" fillId="0" borderId="13" xfId="0" applyFont="1" applyBorder="1"/>
    <xf numFmtId="0" fontId="11" fillId="0" borderId="13" xfId="16" applyFont="1" applyBorder="1" applyAlignment="1">
      <alignment horizontal="center"/>
    </xf>
    <xf numFmtId="0" fontId="30" fillId="0" borderId="0" xfId="0" applyFont="1"/>
    <xf numFmtId="0" fontId="29" fillId="0" borderId="0" xfId="0" applyFont="1"/>
    <xf numFmtId="0" fontId="11" fillId="0" borderId="0" xfId="16" applyFont="1" applyAlignment="1">
      <alignment horizontal="center"/>
    </xf>
    <xf numFmtId="0" fontId="7" fillId="0" borderId="13" xfId="16" applyFont="1" applyBorder="1"/>
    <xf numFmtId="0" fontId="7" fillId="0" borderId="13" xfId="16" applyFont="1" applyBorder="1" applyAlignment="1">
      <alignment horizontal="center"/>
    </xf>
    <xf numFmtId="22" fontId="7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/>
    </xf>
    <xf numFmtId="0" fontId="7" fillId="0" borderId="0" xfId="16" applyFont="1" applyAlignment="1">
      <alignment horizontal="right" vertical="center"/>
    </xf>
    <xf numFmtId="0" fontId="25" fillId="0" borderId="34" xfId="16" applyFont="1" applyBorder="1" applyAlignment="1">
      <alignment horizontal="right"/>
    </xf>
    <xf numFmtId="0" fontId="25" fillId="0" borderId="35" xfId="16" applyFont="1" applyBorder="1"/>
    <xf numFmtId="0" fontId="25" fillId="0" borderId="36" xfId="16" applyFont="1" applyBorder="1"/>
    <xf numFmtId="190" fontId="25" fillId="0" borderId="34" xfId="1" applyNumberFormat="1" applyFont="1" applyBorder="1"/>
    <xf numFmtId="0" fontId="25" fillId="0" borderId="15" xfId="16" applyFont="1" applyBorder="1" applyAlignment="1">
      <alignment horizontal="right"/>
    </xf>
    <xf numFmtId="0" fontId="25" fillId="0" borderId="3" xfId="16" applyFont="1" applyBorder="1"/>
    <xf numFmtId="0" fontId="25" fillId="0" borderId="9" xfId="16" applyFont="1" applyBorder="1"/>
    <xf numFmtId="0" fontId="25" fillId="0" borderId="15" xfId="16" applyFont="1" applyBorder="1"/>
    <xf numFmtId="43" fontId="3" fillId="3" borderId="0" xfId="1" applyFill="1" applyAlignment="1">
      <alignment horizontal="center"/>
    </xf>
    <xf numFmtId="193" fontId="3" fillId="3" borderId="0" xfId="0" applyNumberFormat="1" applyFont="1" applyFill="1" applyAlignment="1">
      <alignment horizontal="center"/>
    </xf>
    <xf numFmtId="0" fontId="25" fillId="0" borderId="3" xfId="16" applyFont="1" applyBorder="1" applyAlignment="1">
      <alignment horizontal="right"/>
    </xf>
    <xf numFmtId="0" fontId="25" fillId="0" borderId="15" xfId="16" applyFont="1" applyBorder="1" applyAlignment="1">
      <alignment horizontal="center"/>
    </xf>
    <xf numFmtId="0" fontId="25" fillId="0" borderId="3" xfId="16" applyFont="1" applyBorder="1" applyAlignment="1">
      <alignment horizontal="center"/>
    </xf>
    <xf numFmtId="190" fontId="25" fillId="0" borderId="15" xfId="17" applyNumberFormat="1" applyFont="1" applyBorder="1"/>
    <xf numFmtId="0" fontId="25" fillId="0" borderId="37" xfId="16" applyFont="1" applyBorder="1" applyAlignment="1">
      <alignment horizontal="center"/>
    </xf>
    <xf numFmtId="0" fontId="25" fillId="0" borderId="38" xfId="16" applyFont="1" applyBorder="1" applyAlignment="1">
      <alignment horizontal="center"/>
    </xf>
    <xf numFmtId="0" fontId="25" fillId="0" borderId="39" xfId="16" applyFont="1" applyBorder="1"/>
    <xf numFmtId="0" fontId="25" fillId="0" borderId="37" xfId="16" applyFont="1" applyBorder="1"/>
    <xf numFmtId="0" fontId="22" fillId="0" borderId="21" xfId="16" applyFont="1" applyBorder="1" applyAlignment="1">
      <alignment horizontal="center" vertical="center"/>
    </xf>
    <xf numFmtId="0" fontId="22" fillId="0" borderId="31" xfId="16" applyFont="1" applyBorder="1" applyAlignment="1">
      <alignment horizontal="right"/>
    </xf>
    <xf numFmtId="0" fontId="22" fillId="0" borderId="29" xfId="16" applyFont="1" applyBorder="1" applyAlignment="1">
      <alignment horizontal="center" vertical="center"/>
    </xf>
    <xf numFmtId="0" fontId="22" fillId="0" borderId="28" xfId="16" applyFont="1" applyBorder="1" applyAlignment="1">
      <alignment horizontal="right"/>
    </xf>
    <xf numFmtId="0" fontId="22" fillId="0" borderId="0" xfId="0" applyFont="1" applyAlignment="1" applyProtection="1">
      <alignment horizontal="left" vertical="top"/>
      <protection hidden="1"/>
    </xf>
    <xf numFmtId="43" fontId="22" fillId="0" borderId="0" xfId="16" applyNumberFormat="1" applyFont="1" applyAlignment="1">
      <alignment horizontal="center"/>
    </xf>
    <xf numFmtId="0" fontId="25" fillId="0" borderId="31" xfId="16" applyFont="1" applyBorder="1"/>
    <xf numFmtId="43" fontId="3" fillId="3" borderId="0" xfId="0" applyNumberFormat="1" applyFont="1" applyFill="1"/>
    <xf numFmtId="0" fontId="3" fillId="3" borderId="0" xfId="0" applyFont="1" applyFill="1"/>
    <xf numFmtId="0" fontId="22" fillId="0" borderId="32" xfId="16" applyFont="1" applyBorder="1" applyAlignment="1">
      <alignment horizontal="center" vertical="center"/>
    </xf>
    <xf numFmtId="0" fontId="22" fillId="0" borderId="40" xfId="0" applyFont="1" applyBorder="1" applyAlignment="1" applyProtection="1">
      <alignment horizontal="left" vertical="top"/>
      <protection hidden="1"/>
    </xf>
    <xf numFmtId="0" fontId="22" fillId="0" borderId="40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30" fillId="0" borderId="7" xfId="0" applyFont="1" applyBorder="1" applyAlignment="1">
      <alignment vertical="center"/>
    </xf>
    <xf numFmtId="0" fontId="19" fillId="4" borderId="7" xfId="14" applyFont="1" applyFill="1" applyBorder="1" applyAlignment="1">
      <alignment vertical="center"/>
    </xf>
    <xf numFmtId="0" fontId="31" fillId="0" borderId="13" xfId="0" applyFont="1" applyBorder="1" applyAlignment="1">
      <alignment horizontal="left" vertical="center"/>
    </xf>
    <xf numFmtId="0" fontId="4" fillId="0" borderId="13" xfId="16" applyFont="1" applyBorder="1" applyAlignment="1">
      <alignment vertical="center"/>
    </xf>
    <xf numFmtId="0" fontId="32" fillId="0" borderId="13" xfId="0" applyFont="1" applyBorder="1"/>
    <xf numFmtId="0" fontId="7" fillId="0" borderId="7" xfId="0" applyFont="1" applyBorder="1" applyAlignment="1">
      <alignment vertical="center"/>
    </xf>
    <xf numFmtId="0" fontId="11" fillId="0" borderId="7" xfId="16" applyFont="1" applyBorder="1"/>
    <xf numFmtId="0" fontId="11" fillId="0" borderId="7" xfId="16" applyFont="1" applyBorder="1" applyAlignment="1">
      <alignment horizontal="right"/>
    </xf>
    <xf numFmtId="0" fontId="11" fillId="0" borderId="7" xfId="16" quotePrefix="1" applyFont="1" applyBorder="1"/>
    <xf numFmtId="0" fontId="34" fillId="0" borderId="0" xfId="16" applyFont="1"/>
    <xf numFmtId="0" fontId="34" fillId="0" borderId="0" xfId="0" applyFont="1"/>
    <xf numFmtId="0" fontId="7" fillId="0" borderId="13" xfId="0" applyFont="1" applyBorder="1"/>
    <xf numFmtId="3" fontId="6" fillId="0" borderId="0" xfId="12" applyNumberFormat="1" applyFont="1" applyAlignment="1">
      <alignment horizontal="center"/>
    </xf>
    <xf numFmtId="3" fontId="15" fillId="0" borderId="0" xfId="13" applyNumberFormat="1" applyFont="1" applyAlignment="1">
      <alignment horizontal="center"/>
    </xf>
    <xf numFmtId="192" fontId="21" fillId="0" borderId="0" xfId="1" applyNumberFormat="1" applyFont="1"/>
    <xf numFmtId="43" fontId="6" fillId="0" borderId="0" xfId="1" applyFont="1" applyAlignment="1">
      <alignment horizontal="center"/>
    </xf>
    <xf numFmtId="0" fontId="3" fillId="0" borderId="0" xfId="16" applyAlignment="1">
      <alignment horizontal="left"/>
    </xf>
    <xf numFmtId="0" fontId="3" fillId="0" borderId="0" xfId="16" quotePrefix="1"/>
    <xf numFmtId="0" fontId="3" fillId="0" borderId="0" xfId="16" applyAlignment="1">
      <alignment horizontal="right"/>
    </xf>
    <xf numFmtId="0" fontId="7" fillId="0" borderId="0" xfId="0" applyFont="1" applyAlignment="1">
      <alignment horizontal="center"/>
    </xf>
    <xf numFmtId="0" fontId="26" fillId="0" borderId="0" xfId="16" applyFont="1"/>
    <xf numFmtId="0" fontId="16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11" xfId="0" quotePrefix="1" applyFont="1" applyBorder="1"/>
    <xf numFmtId="0" fontId="35" fillId="0" borderId="10" xfId="0" applyFont="1" applyBorder="1"/>
    <xf numFmtId="43" fontId="16" fillId="0" borderId="0" xfId="1" applyFont="1"/>
    <xf numFmtId="0" fontId="7" fillId="0" borderId="13" xfId="16" applyFont="1" applyBorder="1" applyAlignment="1">
      <alignment horizontal="left"/>
    </xf>
    <xf numFmtId="43" fontId="42" fillId="0" borderId="0" xfId="1" applyFont="1" applyAlignment="1">
      <alignment horizontal="right"/>
    </xf>
    <xf numFmtId="0" fontId="42" fillId="0" borderId="0" xfId="16" applyFont="1" applyAlignment="1">
      <alignment horizontal="centerContinuous"/>
    </xf>
    <xf numFmtId="0" fontId="42" fillId="0" borderId="0" xfId="16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43" fontId="36" fillId="0" borderId="0" xfId="1" applyFont="1" applyAlignment="1">
      <alignment horizontal="right"/>
    </xf>
    <xf numFmtId="43" fontId="42" fillId="0" borderId="0" xfId="1" applyFont="1" applyAlignment="1">
      <alignment horizontal="left"/>
    </xf>
    <xf numFmtId="0" fontId="22" fillId="0" borderId="13" xfId="0" applyFont="1" applyBorder="1" applyAlignment="1">
      <alignment horizontal="center" vertical="top"/>
    </xf>
    <xf numFmtId="0" fontId="3" fillId="0" borderId="10" xfId="16" applyBorder="1" applyAlignment="1">
      <alignment horizontal="center"/>
    </xf>
    <xf numFmtId="0" fontId="35" fillId="0" borderId="7" xfId="0" applyFont="1" applyBorder="1"/>
    <xf numFmtId="188" fontId="43" fillId="0" borderId="23" xfId="16" applyNumberFormat="1" applyFont="1" applyBorder="1"/>
    <xf numFmtId="0" fontId="43" fillId="0" borderId="5" xfId="16" applyFont="1" applyBorder="1" applyAlignment="1">
      <alignment horizontal="center"/>
    </xf>
    <xf numFmtId="192" fontId="36" fillId="0" borderId="5" xfId="1" applyNumberFormat="1" applyFont="1" applyBorder="1"/>
    <xf numFmtId="192" fontId="44" fillId="0" borderId="5" xfId="1" applyNumberFormat="1" applyFont="1" applyBorder="1"/>
    <xf numFmtId="190" fontId="44" fillId="2" borderId="12" xfId="17" applyNumberFormat="1" applyFont="1" applyFill="1" applyBorder="1"/>
    <xf numFmtId="0" fontId="22" fillId="0" borderId="11" xfId="0" applyFont="1" applyBorder="1" applyAlignment="1" applyProtection="1">
      <alignment horizontal="center" vertical="top"/>
      <protection hidden="1"/>
    </xf>
    <xf numFmtId="192" fontId="3" fillId="4" borderId="10" xfId="1" applyNumberFormat="1" applyFill="1" applyBorder="1" applyAlignment="1">
      <alignment horizontal="right"/>
    </xf>
    <xf numFmtId="43" fontId="3" fillId="4" borderId="10" xfId="1" applyFill="1" applyBorder="1"/>
    <xf numFmtId="43" fontId="3" fillId="4" borderId="10" xfId="1" applyFill="1" applyBorder="1" applyAlignment="1">
      <alignment horizontal="right"/>
    </xf>
    <xf numFmtId="192" fontId="7" fillId="4" borderId="1" xfId="1" applyNumberFormat="1" applyFont="1" applyFill="1" applyBorder="1" applyAlignment="1">
      <alignment horizontal="center"/>
    </xf>
    <xf numFmtId="192" fontId="7" fillId="4" borderId="10" xfId="1" applyNumberFormat="1" applyFont="1" applyFill="1" applyBorder="1" applyAlignment="1">
      <alignment horizontal="center"/>
    </xf>
    <xf numFmtId="43" fontId="3" fillId="4" borderId="19" xfId="1" applyFill="1" applyBorder="1"/>
    <xf numFmtId="43" fontId="7" fillId="4" borderId="10" xfId="1" applyFont="1" applyFill="1" applyBorder="1"/>
    <xf numFmtId="0" fontId="3" fillId="4" borderId="20" xfId="16" applyFill="1" applyBorder="1" applyAlignment="1">
      <alignment horizontal="center" vertical="center"/>
    </xf>
    <xf numFmtId="0" fontId="3" fillId="4" borderId="21" xfId="16" applyFill="1" applyBorder="1" applyAlignment="1">
      <alignment horizontal="center"/>
    </xf>
    <xf numFmtId="0" fontId="3" fillId="4" borderId="22" xfId="16" applyFill="1" applyBorder="1" applyAlignment="1">
      <alignment horizontal="center" vertical="center"/>
    </xf>
    <xf numFmtId="193" fontId="3" fillId="4" borderId="5" xfId="0" applyNumberFormat="1" applyFont="1" applyFill="1" applyBorder="1" applyAlignment="1">
      <alignment horizontal="center"/>
    </xf>
    <xf numFmtId="190" fontId="3" fillId="4" borderId="10" xfId="1" applyNumberFormat="1" applyFill="1" applyBorder="1" applyAlignment="1">
      <alignment horizontal="center"/>
    </xf>
    <xf numFmtId="194" fontId="3" fillId="4" borderId="5" xfId="0" applyNumberFormat="1" applyFont="1" applyFill="1" applyBorder="1" applyAlignment="1">
      <alignment horizontal="center"/>
    </xf>
    <xf numFmtId="189" fontId="3" fillId="4" borderId="5" xfId="0" applyNumberFormat="1" applyFont="1" applyFill="1" applyBorder="1" applyAlignment="1">
      <alignment horizontal="center"/>
    </xf>
    <xf numFmtId="43" fontId="3" fillId="4" borderId="10" xfId="1" applyFill="1" applyBorder="1" applyAlignment="1">
      <alignment horizontal="center"/>
    </xf>
    <xf numFmtId="0" fontId="3" fillId="4" borderId="10" xfId="16" applyFill="1" applyBorder="1" applyAlignment="1">
      <alignment horizontal="center"/>
    </xf>
    <xf numFmtId="43" fontId="3" fillId="4" borderId="5" xfId="1" applyFill="1" applyBorder="1" applyAlignment="1">
      <alignment horizontal="center"/>
    </xf>
    <xf numFmtId="0" fontId="3" fillId="4" borderId="7" xfId="16" applyFill="1" applyBorder="1" applyAlignment="1">
      <alignment horizontal="center"/>
    </xf>
    <xf numFmtId="0" fontId="3" fillId="4" borderId="10" xfId="16" applyFill="1" applyBorder="1"/>
    <xf numFmtId="9" fontId="3" fillId="4" borderId="7" xfId="16" applyNumberFormat="1" applyFill="1" applyBorder="1" applyAlignment="1">
      <alignment horizontal="center"/>
    </xf>
    <xf numFmtId="195" fontId="3" fillId="4" borderId="10" xfId="16" applyNumberFormat="1" applyFill="1" applyBorder="1" applyAlignment="1">
      <alignment horizontal="right"/>
    </xf>
    <xf numFmtId="9" fontId="3" fillId="4" borderId="10" xfId="16" applyNumberFormat="1" applyFill="1" applyBorder="1" applyAlignment="1">
      <alignment horizontal="right"/>
    </xf>
    <xf numFmtId="0" fontId="3" fillId="4" borderId="5" xfId="16" applyFill="1" applyBorder="1"/>
    <xf numFmtId="188" fontId="3" fillId="4" borderId="5" xfId="1" applyNumberFormat="1" applyFill="1" applyBorder="1" applyAlignment="1">
      <alignment horizontal="center"/>
    </xf>
    <xf numFmtId="43" fontId="3" fillId="4" borderId="5" xfId="0" applyNumberFormat="1" applyFont="1" applyFill="1" applyBorder="1" applyAlignment="1">
      <alignment horizontal="center"/>
    </xf>
    <xf numFmtId="43" fontId="3" fillId="4" borderId="10" xfId="15" applyNumberFormat="1" applyFont="1" applyFill="1" applyBorder="1" applyAlignment="1">
      <alignment horizontal="right"/>
    </xf>
    <xf numFmtId="0" fontId="22" fillId="4" borderId="20" xfId="16" applyFont="1" applyFill="1" applyBorder="1" applyAlignment="1">
      <alignment horizontal="center" vertical="center"/>
    </xf>
    <xf numFmtId="0" fontId="22" fillId="4" borderId="22" xfId="16" applyFont="1" applyFill="1" applyBorder="1" applyAlignment="1">
      <alignment horizontal="center" vertical="center"/>
    </xf>
    <xf numFmtId="43" fontId="25" fillId="4" borderId="15" xfId="1" applyFont="1" applyFill="1" applyBorder="1" applyAlignment="1">
      <alignment horizontal="center"/>
    </xf>
    <xf numFmtId="0" fontId="25" fillId="4" borderId="15" xfId="16" applyFont="1" applyFill="1" applyBorder="1" applyAlignment="1">
      <alignment horizontal="center"/>
    </xf>
    <xf numFmtId="43" fontId="25" fillId="4" borderId="37" xfId="1" applyFont="1" applyFill="1" applyBorder="1" applyAlignment="1">
      <alignment horizontal="center"/>
    </xf>
    <xf numFmtId="43" fontId="25" fillId="4" borderId="34" xfId="1" applyFont="1" applyFill="1" applyBorder="1" applyAlignment="1">
      <alignment horizontal="center"/>
    </xf>
    <xf numFmtId="43" fontId="22" fillId="4" borderId="30" xfId="16" applyNumberFormat="1" applyFont="1" applyFill="1" applyBorder="1" applyAlignment="1">
      <alignment horizontal="center"/>
    </xf>
    <xf numFmtId="43" fontId="22" fillId="4" borderId="23" xfId="16" applyNumberFormat="1" applyFont="1" applyFill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9" fillId="0" borderId="13" xfId="0" applyFont="1" applyBorder="1"/>
    <xf numFmtId="43" fontId="49" fillId="0" borderId="13" xfId="1" applyFont="1" applyBorder="1"/>
    <xf numFmtId="43" fontId="49" fillId="0" borderId="13" xfId="1" applyFont="1" applyBorder="1" applyAlignment="1">
      <alignment horizontal="right" vertical="top"/>
    </xf>
    <xf numFmtId="43" fontId="5" fillId="0" borderId="13" xfId="1" applyFont="1" applyBorder="1"/>
    <xf numFmtId="0" fontId="49" fillId="0" borderId="7" xfId="0" applyFont="1" applyBorder="1"/>
    <xf numFmtId="43" fontId="49" fillId="0" borderId="7" xfId="1" applyFont="1" applyBorder="1"/>
    <xf numFmtId="43" fontId="5" fillId="0" borderId="7" xfId="1" applyFont="1" applyBorder="1"/>
    <xf numFmtId="43" fontId="5" fillId="0" borderId="13" xfId="1" applyFont="1" applyBorder="1" applyAlignment="1">
      <alignment vertical="center"/>
    </xf>
    <xf numFmtId="43" fontId="5" fillId="0" borderId="13" xfId="1" applyFont="1" applyBorder="1" applyAlignment="1">
      <alignment horizontal="left" vertical="center"/>
    </xf>
    <xf numFmtId="43" fontId="4" fillId="0" borderId="13" xfId="1" applyFont="1" applyBorder="1" applyAlignment="1">
      <alignment horizontal="center" vertical="center"/>
    </xf>
    <xf numFmtId="43" fontId="50" fillId="0" borderId="13" xfId="1" applyFont="1" applyBorder="1" applyAlignment="1">
      <alignment horizontal="center" vertical="center"/>
    </xf>
    <xf numFmtId="43" fontId="49" fillId="0" borderId="13" xfId="1" applyFont="1" applyBorder="1" applyAlignment="1">
      <alignment horizontal="left" vertical="center"/>
    </xf>
    <xf numFmtId="43" fontId="4" fillId="0" borderId="13" xfId="1" applyFont="1" applyBorder="1" applyAlignment="1">
      <alignment vertical="center"/>
    </xf>
    <xf numFmtId="43" fontId="4" fillId="0" borderId="13" xfId="1" applyFont="1" applyBorder="1" applyAlignment="1">
      <alignment horizontal="left" vertical="center"/>
    </xf>
    <xf numFmtId="43" fontId="49" fillId="0" borderId="0" xfId="1" applyFont="1"/>
    <xf numFmtId="43" fontId="49" fillId="0" borderId="0" xfId="1" applyFont="1" applyAlignment="1">
      <alignment vertical="center"/>
    </xf>
    <xf numFmtId="43" fontId="49" fillId="0" borderId="0" xfId="1" applyFont="1" applyAlignment="1">
      <alignment horizontal="left" vertical="center"/>
    </xf>
    <xf numFmtId="43" fontId="50" fillId="0" borderId="0" xfId="1" applyFont="1" applyAlignment="1">
      <alignment horizontal="center" vertical="center"/>
    </xf>
    <xf numFmtId="43" fontId="4" fillId="0" borderId="0" xfId="1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10" xfId="1" applyFont="1" applyBorder="1" applyAlignment="1">
      <alignment horizontal="center"/>
    </xf>
    <xf numFmtId="43" fontId="47" fillId="0" borderId="10" xfId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15" fillId="0" borderId="10" xfId="54" applyFont="1" applyBorder="1"/>
    <xf numFmtId="43" fontId="5" fillId="0" borderId="10" xfId="1" applyFont="1" applyBorder="1" applyAlignment="1">
      <alignment horizontal="center" vertical="center"/>
    </xf>
    <xf numFmtId="0" fontId="5" fillId="0" borderId="10" xfId="54" applyFont="1" applyBorder="1" applyAlignment="1">
      <alignment horizontal="center" vertical="center"/>
    </xf>
    <xf numFmtId="43" fontId="5" fillId="0" borderId="10" xfId="1" applyFont="1" applyBorder="1" applyAlignment="1">
      <alignment horizontal="center"/>
    </xf>
    <xf numFmtId="43" fontId="5" fillId="0" borderId="12" xfId="1" applyFont="1" applyBorder="1" applyAlignment="1">
      <alignment horizontal="center"/>
    </xf>
    <xf numFmtId="43" fontId="5" fillId="0" borderId="10" xfId="1" applyFont="1" applyBorder="1" applyAlignment="1">
      <alignment horizontal="left"/>
    </xf>
    <xf numFmtId="0" fontId="5" fillId="0" borderId="13" xfId="54" applyFont="1" applyBorder="1"/>
    <xf numFmtId="43" fontId="4" fillId="0" borderId="10" xfId="31" applyFont="1" applyBorder="1" applyAlignment="1">
      <alignment horizontal="center" vertical="center"/>
    </xf>
    <xf numFmtId="43" fontId="5" fillId="0" borderId="17" xfId="1" applyFont="1" applyBorder="1"/>
    <xf numFmtId="0" fontId="5" fillId="0" borderId="0" xfId="0" applyFont="1"/>
    <xf numFmtId="43" fontId="5" fillId="0" borderId="0" xfId="1" applyFont="1"/>
    <xf numFmtId="0" fontId="7" fillId="0" borderId="13" xfId="16" applyFont="1" applyBorder="1" applyAlignment="1">
      <alignment vertical="center"/>
    </xf>
    <xf numFmtId="0" fontId="5" fillId="0" borderId="13" xfId="0" applyFont="1" applyBorder="1"/>
    <xf numFmtId="0" fontId="52" fillId="0" borderId="13" xfId="0" applyFont="1" applyBorder="1"/>
    <xf numFmtId="0" fontId="5" fillId="0" borderId="7" xfId="0" applyFont="1" applyBorder="1"/>
    <xf numFmtId="0" fontId="52" fillId="0" borderId="7" xfId="0" applyFont="1" applyBorder="1"/>
    <xf numFmtId="0" fontId="4" fillId="0" borderId="13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22" fontId="4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47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2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16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left" vertical="center"/>
    </xf>
    <xf numFmtId="43" fontId="5" fillId="0" borderId="14" xfId="1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43" fontId="47" fillId="0" borderId="42" xfId="1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/>
    </xf>
    <xf numFmtId="43" fontId="4" fillId="0" borderId="14" xfId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left" vertical="center"/>
    </xf>
    <xf numFmtId="43" fontId="5" fillId="0" borderId="17" xfId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43" fontId="47" fillId="0" borderId="43" xfId="1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43" fontId="4" fillId="0" borderId="43" xfId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88" fontId="5" fillId="0" borderId="0" xfId="0" applyNumberFormat="1" applyFont="1"/>
    <xf numFmtId="0" fontId="4" fillId="0" borderId="56" xfId="0" applyFont="1" applyBorder="1" applyAlignment="1">
      <alignment horizontal="center" vertical="center"/>
    </xf>
    <xf numFmtId="43" fontId="5" fillId="0" borderId="56" xfId="1" applyFont="1" applyBorder="1"/>
    <xf numFmtId="0" fontId="5" fillId="0" borderId="56" xfId="0" applyFont="1" applyBorder="1" applyAlignment="1">
      <alignment horizontal="center"/>
    </xf>
    <xf numFmtId="43" fontId="52" fillId="0" borderId="56" xfId="1" applyFont="1" applyBorder="1"/>
    <xf numFmtId="188" fontId="5" fillId="0" borderId="56" xfId="21" applyFont="1" applyBorder="1"/>
    <xf numFmtId="0" fontId="5" fillId="0" borderId="56" xfId="0" applyFont="1" applyBorder="1"/>
    <xf numFmtId="43" fontId="5" fillId="0" borderId="52" xfId="1" applyFont="1" applyBorder="1" applyAlignment="1">
      <alignment horizontal="right"/>
    </xf>
    <xf numFmtId="197" fontId="5" fillId="0" borderId="52" xfId="1" applyNumberFormat="1" applyFont="1" applyBorder="1" applyAlignment="1">
      <alignment horizontal="center"/>
    </xf>
    <xf numFmtId="3" fontId="5" fillId="0" borderId="52" xfId="1" applyNumberFormat="1" applyFont="1" applyBorder="1" applyAlignment="1">
      <alignment horizontal="right"/>
    </xf>
    <xf numFmtId="198" fontId="5" fillId="0" borderId="15" xfId="1" applyNumberFormat="1" applyFont="1" applyBorder="1" applyAlignment="1">
      <alignment horizontal="right"/>
    </xf>
    <xf numFmtId="197" fontId="5" fillId="0" borderId="15" xfId="1" applyNumberFormat="1" applyFont="1" applyBorder="1"/>
    <xf numFmtId="43" fontId="5" fillId="0" borderId="15" xfId="1" applyFont="1" applyBorder="1" applyAlignment="1">
      <alignment horizontal="right"/>
    </xf>
    <xf numFmtId="199" fontId="5" fillId="0" borderId="15" xfId="1" applyNumberFormat="1" applyFont="1" applyBorder="1" applyAlignment="1">
      <alignment horizontal="right"/>
    </xf>
    <xf numFmtId="197" fontId="5" fillId="0" borderId="17" xfId="1" applyNumberFormat="1" applyFont="1" applyBorder="1"/>
    <xf numFmtId="43" fontId="5" fillId="0" borderId="41" xfId="1" applyFont="1" applyBorder="1" applyAlignment="1">
      <alignment horizontal="right"/>
    </xf>
    <xf numFmtId="43" fontId="5" fillId="0" borderId="16" xfId="1" applyFont="1" applyBorder="1" applyAlignment="1">
      <alignment horizontal="right"/>
    </xf>
    <xf numFmtId="197" fontId="5" fillId="0" borderId="53" xfId="1" applyNumberFormat="1" applyFont="1" applyBorder="1" applyAlignment="1">
      <alignment horizontal="center"/>
    </xf>
    <xf numFmtId="43" fontId="5" fillId="0" borderId="19" xfId="1" applyFont="1" applyBorder="1" applyAlignment="1">
      <alignment horizontal="right"/>
    </xf>
    <xf numFmtId="197" fontId="5" fillId="0" borderId="57" xfId="1" applyNumberFormat="1" applyFont="1" applyBorder="1" applyAlignment="1">
      <alignment horizontal="center"/>
    </xf>
    <xf numFmtId="199" fontId="5" fillId="0" borderId="19" xfId="1" applyNumberFormat="1" applyFont="1" applyBorder="1" applyAlignment="1">
      <alignment horizontal="right"/>
    </xf>
    <xf numFmtId="197" fontId="5" fillId="0" borderId="29" xfId="1" applyNumberFormat="1" applyFont="1" applyBorder="1"/>
    <xf numFmtId="197" fontId="4" fillId="0" borderId="44" xfId="1" applyNumberFormat="1" applyFont="1" applyBorder="1" applyAlignment="1">
      <alignment horizontal="center"/>
    </xf>
    <xf numFmtId="197" fontId="4" fillId="0" borderId="46" xfId="1" applyNumberFormat="1" applyFont="1" applyBorder="1" applyAlignment="1">
      <alignment horizontal="center"/>
    </xf>
    <xf numFmtId="43" fontId="4" fillId="0" borderId="26" xfId="1" applyFont="1" applyBorder="1" applyAlignment="1">
      <alignment horizontal="right"/>
    </xf>
    <xf numFmtId="197" fontId="4" fillId="0" borderId="54" xfId="1" applyNumberFormat="1" applyFont="1" applyBorder="1" applyAlignment="1">
      <alignment horizontal="center"/>
    </xf>
    <xf numFmtId="199" fontId="4" fillId="0" borderId="26" xfId="1" applyNumberFormat="1" applyFont="1" applyBorder="1" applyAlignment="1">
      <alignment horizontal="right"/>
    </xf>
    <xf numFmtId="199" fontId="4" fillId="0" borderId="26" xfId="1" applyNumberFormat="1" applyFont="1" applyBorder="1"/>
    <xf numFmtId="197" fontId="4" fillId="0" borderId="27" xfId="1" applyNumberFormat="1" applyFont="1" applyBorder="1"/>
    <xf numFmtId="43" fontId="5" fillId="0" borderId="55" xfId="1" applyFont="1" applyBorder="1" applyAlignment="1">
      <alignment horizontal="right"/>
    </xf>
    <xf numFmtId="197" fontId="5" fillId="0" borderId="55" xfId="1" applyNumberFormat="1" applyFont="1" applyBorder="1" applyAlignment="1">
      <alignment horizontal="center"/>
    </xf>
    <xf numFmtId="43" fontId="5" fillId="0" borderId="17" xfId="1" applyFont="1" applyBorder="1" applyAlignment="1">
      <alignment horizontal="right"/>
    </xf>
    <xf numFmtId="199" fontId="5" fillId="0" borderId="17" xfId="1" applyNumberFormat="1" applyFont="1" applyBorder="1" applyAlignment="1">
      <alignment horizontal="right"/>
    </xf>
    <xf numFmtId="43" fontId="5" fillId="0" borderId="29" xfId="1" applyFont="1" applyBorder="1" applyAlignment="1">
      <alignment horizontal="right"/>
    </xf>
    <xf numFmtId="43" fontId="4" fillId="0" borderId="54" xfId="1" applyFont="1" applyBorder="1" applyAlignment="1">
      <alignment horizontal="right"/>
    </xf>
    <xf numFmtId="197" fontId="5" fillId="0" borderId="17" xfId="1" applyNumberFormat="1" applyFont="1" applyBorder="1" applyAlignment="1">
      <alignment horizontal="center"/>
    </xf>
    <xf numFmtId="3" fontId="5" fillId="0" borderId="55" xfId="1" applyNumberFormat="1" applyFont="1" applyBorder="1" applyAlignment="1">
      <alignment horizontal="right"/>
    </xf>
    <xf numFmtId="43" fontId="5" fillId="0" borderId="53" xfId="1" applyFont="1" applyBorder="1" applyAlignment="1">
      <alignment horizontal="right"/>
    </xf>
    <xf numFmtId="199" fontId="5" fillId="0" borderId="16" xfId="1" applyNumberFormat="1" applyFont="1" applyBorder="1" applyAlignment="1">
      <alignment horizontal="right"/>
    </xf>
    <xf numFmtId="43" fontId="52" fillId="0" borderId="0" xfId="1" applyFont="1"/>
    <xf numFmtId="0" fontId="3" fillId="0" borderId="0" xfId="0" applyFont="1" applyAlignment="1">
      <alignment horizontal="center"/>
    </xf>
    <xf numFmtId="0" fontId="53" fillId="0" borderId="0" xfId="0" applyFont="1" applyAlignment="1">
      <alignment horizontal="right" vertical="center"/>
    </xf>
    <xf numFmtId="0" fontId="54" fillId="0" borderId="0" xfId="0" applyFont="1"/>
    <xf numFmtId="0" fontId="55" fillId="0" borderId="0" xfId="0" applyFont="1"/>
    <xf numFmtId="43" fontId="55" fillId="0" borderId="0" xfId="1" applyFont="1"/>
    <xf numFmtId="0" fontId="29" fillId="0" borderId="7" xfId="0" applyFont="1" applyBorder="1"/>
    <xf numFmtId="0" fontId="25" fillId="0" borderId="0" xfId="0" applyFont="1" applyAlignment="1">
      <alignment horizontal="right" vertical="top"/>
    </xf>
    <xf numFmtId="0" fontId="16" fillId="0" borderId="0" xfId="0" applyFont="1"/>
    <xf numFmtId="0" fontId="11" fillId="0" borderId="0" xfId="16" applyFont="1" applyAlignment="1">
      <alignment horizontal="right"/>
    </xf>
    <xf numFmtId="0" fontId="11" fillId="0" borderId="0" xfId="16" quotePrefix="1" applyFont="1"/>
    <xf numFmtId="0" fontId="58" fillId="0" borderId="13" xfId="16" applyFont="1" applyBorder="1" applyAlignment="1">
      <alignment vertical="top"/>
    </xf>
    <xf numFmtId="0" fontId="7" fillId="0" borderId="0" xfId="16" applyFont="1" applyAlignment="1">
      <alignment vertical="center"/>
    </xf>
    <xf numFmtId="0" fontId="7" fillId="0" borderId="0" xfId="16" applyFont="1" applyAlignment="1">
      <alignment horizontal="right"/>
    </xf>
    <xf numFmtId="0" fontId="7" fillId="0" borderId="0" xfId="16" quotePrefix="1" applyFont="1"/>
    <xf numFmtId="0" fontId="7" fillId="0" borderId="0" xfId="16" applyFont="1" applyAlignment="1">
      <alignment horizontal="center"/>
    </xf>
    <xf numFmtId="43" fontId="7" fillId="0" borderId="0" xfId="16" applyNumberFormat="1" applyFont="1"/>
    <xf numFmtId="0" fontId="11" fillId="0" borderId="51" xfId="16" applyFont="1" applyBorder="1"/>
    <xf numFmtId="0" fontId="11" fillId="0" borderId="51" xfId="16" applyFont="1" applyBorder="1" applyAlignment="1">
      <alignment horizontal="center"/>
    </xf>
    <xf numFmtId="0" fontId="7" fillId="0" borderId="51" xfId="16" applyFont="1" applyBorder="1" applyAlignment="1">
      <alignment horizontal="right" vertical="center"/>
    </xf>
    <xf numFmtId="0" fontId="3" fillId="0" borderId="51" xfId="16" applyBorder="1"/>
    <xf numFmtId="0" fontId="59" fillId="0" borderId="17" xfId="0" applyFont="1" applyBorder="1" applyAlignment="1">
      <alignment horizontal="left" vertical="center"/>
    </xf>
    <xf numFmtId="43" fontId="59" fillId="0" borderId="47" xfId="1" applyFont="1" applyBorder="1" applyAlignment="1">
      <alignment horizontal="right" vertical="center"/>
    </xf>
    <xf numFmtId="193" fontId="25" fillId="0" borderId="34" xfId="16" applyNumberFormat="1" applyFont="1" applyBorder="1" applyAlignment="1">
      <alignment horizontal="right"/>
    </xf>
    <xf numFmtId="43" fontId="55" fillId="0" borderId="34" xfId="1" applyFont="1" applyBorder="1" applyAlignment="1">
      <alignment horizontal="center" vertical="center"/>
    </xf>
    <xf numFmtId="49" fontId="59" fillId="0" borderId="17" xfId="1" applyNumberFormat="1" applyFont="1" applyBorder="1" applyAlignment="1">
      <alignment horizontal="center" vertical="center"/>
    </xf>
    <xf numFmtId="43" fontId="59" fillId="0" borderId="25" xfId="1" applyFont="1" applyBorder="1" applyAlignment="1">
      <alignment horizontal="right" vertical="center"/>
    </xf>
    <xf numFmtId="193" fontId="25" fillId="0" borderId="15" xfId="0" applyNumberFormat="1" applyFont="1" applyBorder="1"/>
    <xf numFmtId="43" fontId="55" fillId="0" borderId="15" xfId="1" applyFont="1" applyBorder="1" applyAlignment="1">
      <alignment horizontal="center" vertical="center"/>
    </xf>
    <xf numFmtId="49" fontId="59" fillId="0" borderId="15" xfId="1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right" vertical="center"/>
    </xf>
    <xf numFmtId="0" fontId="59" fillId="0" borderId="15" xfId="0" applyFont="1" applyBorder="1" applyAlignment="1">
      <alignment horizontal="left" vertical="center"/>
    </xf>
    <xf numFmtId="188" fontId="55" fillId="0" borderId="0" xfId="0" applyNumberFormat="1" applyFont="1"/>
    <xf numFmtId="0" fontId="59" fillId="0" borderId="15" xfId="65" applyFont="1" applyBorder="1" applyAlignment="1" applyProtection="1">
      <alignment horizontal="left" vertical="center"/>
    </xf>
    <xf numFmtId="49" fontId="59" fillId="2" borderId="15" xfId="1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left" vertical="center"/>
    </xf>
    <xf numFmtId="3" fontId="55" fillId="0" borderId="58" xfId="0" applyNumberFormat="1" applyFont="1" applyBorder="1" applyAlignment="1">
      <alignment horizontal="center" vertical="center"/>
    </xf>
    <xf numFmtId="43" fontId="59" fillId="0" borderId="64" xfId="1" applyFont="1" applyBorder="1" applyAlignment="1">
      <alignment horizontal="right" vertical="center"/>
    </xf>
    <xf numFmtId="0" fontId="55" fillId="0" borderId="37" xfId="0" applyFont="1" applyBorder="1" applyAlignment="1">
      <alignment horizontal="center" vertical="center"/>
    </xf>
    <xf numFmtId="0" fontId="59" fillId="0" borderId="37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/>
    <xf numFmtId="0" fontId="58" fillId="0" borderId="13" xfId="0" applyFont="1" applyBorder="1" applyAlignment="1">
      <alignment vertical="center"/>
    </xf>
    <xf numFmtId="0" fontId="67" fillId="0" borderId="13" xfId="0" applyFont="1" applyBorder="1"/>
    <xf numFmtId="43" fontId="67" fillId="0" borderId="13" xfId="1" applyFont="1" applyBorder="1"/>
    <xf numFmtId="43" fontId="67" fillId="0" borderId="13" xfId="1" applyFont="1" applyBorder="1" applyAlignment="1">
      <alignment horizontal="right" vertical="top"/>
    </xf>
    <xf numFmtId="0" fontId="67" fillId="0" borderId="13" xfId="0" applyFont="1" applyBorder="1" applyAlignment="1">
      <alignment horizontal="right" vertical="top"/>
    </xf>
    <xf numFmtId="0" fontId="67" fillId="0" borderId="7" xfId="0" applyFont="1" applyBorder="1"/>
    <xf numFmtId="43" fontId="67" fillId="0" borderId="7" xfId="1" applyFont="1" applyBorder="1"/>
    <xf numFmtId="43" fontId="66" fillId="0" borderId="7" xfId="1" applyFont="1" applyBorder="1"/>
    <xf numFmtId="0" fontId="58" fillId="0" borderId="13" xfId="0" applyFont="1" applyBorder="1" applyAlignment="1">
      <alignment horizontal="left" vertical="center"/>
    </xf>
    <xf numFmtId="43" fontId="66" fillId="0" borderId="13" xfId="1" applyFont="1" applyBorder="1" applyAlignment="1">
      <alignment vertical="center"/>
    </xf>
    <xf numFmtId="43" fontId="66" fillId="0" borderId="13" xfId="1" applyFont="1" applyBorder="1" applyAlignment="1">
      <alignment horizontal="left" vertical="center"/>
    </xf>
    <xf numFmtId="43" fontId="58" fillId="0" borderId="13" xfId="1" applyFont="1" applyBorder="1" applyAlignment="1">
      <alignment horizontal="center" vertical="center"/>
    </xf>
    <xf numFmtId="43" fontId="68" fillId="0" borderId="13" xfId="1" applyFont="1" applyBorder="1" applyAlignment="1">
      <alignment horizontal="center" vertical="center"/>
    </xf>
    <xf numFmtId="43" fontId="67" fillId="0" borderId="13" xfId="1" applyFont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58" fillId="0" borderId="13" xfId="16" applyFont="1" applyBorder="1" applyAlignment="1">
      <alignment vertical="center"/>
    </xf>
    <xf numFmtId="43" fontId="66" fillId="0" borderId="13" xfId="1" applyFont="1" applyBorder="1"/>
    <xf numFmtId="0" fontId="67" fillId="0" borderId="13" xfId="0" applyFont="1" applyBorder="1" applyAlignment="1">
      <alignment vertical="center"/>
    </xf>
    <xf numFmtId="43" fontId="58" fillId="0" borderId="13" xfId="1" applyFont="1" applyBorder="1" applyAlignment="1">
      <alignment vertical="center"/>
    </xf>
    <xf numFmtId="43" fontId="58" fillId="0" borderId="13" xfId="1" applyFont="1" applyBorder="1" applyAlignment="1">
      <alignment horizontal="left" vertical="center"/>
    </xf>
    <xf numFmtId="22" fontId="67" fillId="0" borderId="13" xfId="0" applyNumberFormat="1" applyFont="1" applyBorder="1" applyAlignment="1">
      <alignment horizontal="left" vertical="center"/>
    </xf>
    <xf numFmtId="0" fontId="67" fillId="0" borderId="0" xfId="0" applyFont="1" applyAlignment="1">
      <alignment horizontal="right" vertical="center"/>
    </xf>
    <xf numFmtId="0" fontId="58" fillId="0" borderId="4" xfId="16" applyFont="1" applyBorder="1" applyAlignment="1">
      <alignment vertical="center"/>
    </xf>
    <xf numFmtId="0" fontId="67" fillId="0" borderId="0" xfId="0" applyFont="1"/>
    <xf numFmtId="43" fontId="67" fillId="0" borderId="0" xfId="1" applyFont="1"/>
    <xf numFmtId="43" fontId="67" fillId="0" borderId="0" xfId="1" applyFont="1" applyAlignment="1">
      <alignment vertical="center"/>
    </xf>
    <xf numFmtId="43" fontId="67" fillId="0" borderId="0" xfId="1" applyFont="1" applyAlignment="1">
      <alignment horizontal="left" vertical="center"/>
    </xf>
    <xf numFmtId="43" fontId="68" fillId="0" borderId="0" xfId="1" applyFont="1" applyAlignment="1">
      <alignment horizontal="center" vertical="center"/>
    </xf>
    <xf numFmtId="43" fontId="58" fillId="0" borderId="0" xfId="1" applyFont="1" applyAlignment="1">
      <alignment horizontal="right" vertical="center"/>
    </xf>
    <xf numFmtId="43" fontId="69" fillId="0" borderId="12" xfId="1" applyFont="1" applyBorder="1" applyAlignment="1">
      <alignment horizontal="center" vertical="center"/>
    </xf>
    <xf numFmtId="43" fontId="69" fillId="0" borderId="10" xfId="1" applyFont="1" applyBorder="1" applyAlignment="1">
      <alignment horizontal="center" vertical="center"/>
    </xf>
    <xf numFmtId="0" fontId="66" fillId="0" borderId="18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43" fontId="66" fillId="0" borderId="17" xfId="1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0" fontId="66" fillId="0" borderId="15" xfId="0" applyFont="1" applyBorder="1" applyAlignment="1">
      <alignment horizontal="center" vertical="center"/>
    </xf>
    <xf numFmtId="0" fontId="66" fillId="0" borderId="9" xfId="0" applyFont="1" applyBorder="1" applyAlignment="1">
      <alignment vertical="center"/>
    </xf>
    <xf numFmtId="43" fontId="66" fillId="0" borderId="15" xfId="1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188" fontId="66" fillId="0" borderId="0" xfId="0" applyNumberFormat="1" applyFont="1"/>
    <xf numFmtId="43" fontId="66" fillId="0" borderId="15" xfId="1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58" xfId="0" applyFont="1" applyBorder="1" applyAlignment="1">
      <alignment vertical="center"/>
    </xf>
    <xf numFmtId="43" fontId="66" fillId="0" borderId="16" xfId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43" fontId="66" fillId="0" borderId="16" xfId="1" applyFont="1" applyBorder="1" applyAlignment="1">
      <alignment vertical="center"/>
    </xf>
    <xf numFmtId="2" fontId="58" fillId="0" borderId="10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43" fontId="58" fillId="0" borderId="10" xfId="1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2" fontId="66" fillId="0" borderId="11" xfId="0" applyNumberFormat="1" applyFont="1" applyBorder="1" applyAlignment="1">
      <alignment horizontal="center" vertical="center"/>
    </xf>
    <xf numFmtId="0" fontId="71" fillId="0" borderId="10" xfId="0" applyFont="1" applyBorder="1"/>
    <xf numFmtId="43" fontId="66" fillId="0" borderId="10" xfId="1" applyFont="1" applyBorder="1" applyAlignment="1">
      <alignment vertical="center"/>
    </xf>
    <xf numFmtId="2" fontId="66" fillId="0" borderId="10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0" fontId="69" fillId="0" borderId="5" xfId="66" applyFont="1" applyBorder="1" applyAlignment="1">
      <alignment horizontal="center" vertical="center" wrapText="1"/>
    </xf>
    <xf numFmtId="4" fontId="69" fillId="0" borderId="11" xfId="67" applyFont="1" applyBorder="1" applyAlignment="1">
      <alignment horizontal="left" vertical="center"/>
    </xf>
    <xf numFmtId="189" fontId="69" fillId="0" borderId="5" xfId="1" applyNumberFormat="1" applyFont="1" applyBorder="1" applyAlignment="1">
      <alignment horizontal="center" vertical="center"/>
    </xf>
    <xf numFmtId="43" fontId="69" fillId="0" borderId="10" xfId="1" applyFont="1" applyBorder="1" applyAlignment="1">
      <alignment horizontal="center" vertical="center" wrapText="1"/>
    </xf>
    <xf numFmtId="201" fontId="69" fillId="0" borderId="10" xfId="67" applyNumberFormat="1" applyFont="1" applyBorder="1" applyAlignment="1">
      <alignment horizontal="center" vertical="center"/>
    </xf>
    <xf numFmtId="0" fontId="67" fillId="0" borderId="10" xfId="66" applyFont="1" applyBorder="1" applyAlignment="1">
      <alignment vertical="center"/>
    </xf>
    <xf numFmtId="43" fontId="67" fillId="0" borderId="10" xfId="1" applyFont="1" applyBorder="1" applyAlignment="1">
      <alignment vertical="center"/>
    </xf>
    <xf numFmtId="0" fontId="66" fillId="0" borderId="10" xfId="68" applyFont="1" applyBorder="1" applyAlignment="1">
      <alignment horizontal="center"/>
    </xf>
    <xf numFmtId="0" fontId="66" fillId="0" borderId="11" xfId="68" applyFont="1" applyBorder="1" applyAlignment="1">
      <alignment vertical="center"/>
    </xf>
    <xf numFmtId="189" fontId="66" fillId="0" borderId="10" xfId="1" applyNumberFormat="1" applyFont="1" applyBorder="1" applyAlignment="1">
      <alignment horizontal="center" vertical="center"/>
    </xf>
    <xf numFmtId="189" fontId="66" fillId="0" borderId="10" xfId="1" applyNumberFormat="1" applyFont="1" applyBorder="1" applyAlignment="1">
      <alignment vertical="center"/>
    </xf>
    <xf numFmtId="43" fontId="58" fillId="0" borderId="10" xfId="1" applyFont="1" applyBorder="1" applyAlignment="1">
      <alignment horizontal="center" vertical="center"/>
    </xf>
    <xf numFmtId="43" fontId="66" fillId="0" borderId="10" xfId="1" applyFont="1" applyBorder="1" applyAlignment="1">
      <alignment horizontal="right" vertical="center"/>
    </xf>
    <xf numFmtId="43" fontId="66" fillId="0" borderId="10" xfId="66" applyNumberFormat="1" applyFont="1" applyBorder="1" applyAlignment="1">
      <alignment vertical="center"/>
    </xf>
    <xf numFmtId="0" fontId="58" fillId="0" borderId="10" xfId="68" applyFont="1" applyBorder="1" applyAlignment="1">
      <alignment horizontal="center"/>
    </xf>
    <xf numFmtId="0" fontId="66" fillId="0" borderId="10" xfId="66" applyFont="1" applyBorder="1" applyAlignment="1">
      <alignment horizontal="center" vertical="center"/>
    </xf>
    <xf numFmtId="0" fontId="66" fillId="0" borderId="11" xfId="66" applyFont="1" applyBorder="1" applyAlignment="1">
      <alignment vertical="center"/>
    </xf>
    <xf numFmtId="3" fontId="66" fillId="0" borderId="10" xfId="66" applyNumberFormat="1" applyFont="1" applyBorder="1" applyAlignment="1">
      <alignment horizontal="center" vertical="center"/>
    </xf>
    <xf numFmtId="43" fontId="58" fillId="0" borderId="10" xfId="1" applyFont="1" applyBorder="1" applyAlignment="1">
      <alignment horizontal="right" vertical="center"/>
    </xf>
    <xf numFmtId="0" fontId="66" fillId="0" borderId="10" xfId="66" applyFont="1" applyBorder="1" applyAlignment="1">
      <alignment vertical="center"/>
    </xf>
    <xf numFmtId="0" fontId="58" fillId="9" borderId="10" xfId="66" applyFont="1" applyFill="1" applyBorder="1" applyAlignment="1">
      <alignment horizontal="center" vertical="center"/>
    </xf>
    <xf numFmtId="0" fontId="58" fillId="9" borderId="11" xfId="66" applyFont="1" applyFill="1" applyBorder="1" applyAlignment="1">
      <alignment horizontal="center" vertical="center"/>
    </xf>
    <xf numFmtId="3" fontId="58" fillId="9" borderId="10" xfId="66" applyNumberFormat="1" applyFont="1" applyFill="1" applyBorder="1" applyAlignment="1">
      <alignment horizontal="center" vertical="center"/>
    </xf>
    <xf numFmtId="43" fontId="58" fillId="9" borderId="10" xfId="1" applyFont="1" applyFill="1" applyBorder="1" applyAlignment="1">
      <alignment horizontal="center" vertical="center"/>
    </xf>
    <xf numFmtId="43" fontId="58" fillId="9" borderId="10" xfId="1" applyFont="1" applyFill="1" applyBorder="1" applyAlignment="1">
      <alignment horizontal="right" vertical="center"/>
    </xf>
    <xf numFmtId="0" fontId="58" fillId="9" borderId="10" xfId="66" applyFont="1" applyFill="1" applyBorder="1" applyAlignment="1">
      <alignment vertical="center"/>
    </xf>
    <xf numFmtId="0" fontId="58" fillId="0" borderId="10" xfId="66" applyFont="1" applyBorder="1" applyAlignment="1">
      <alignment horizontal="center" vertical="center"/>
    </xf>
    <xf numFmtId="0" fontId="58" fillId="0" borderId="11" xfId="66" applyFont="1" applyBorder="1" applyAlignment="1">
      <alignment horizontal="center" vertical="center"/>
    </xf>
    <xf numFmtId="3" fontId="58" fillId="0" borderId="10" xfId="66" applyNumberFormat="1" applyFont="1" applyBorder="1" applyAlignment="1">
      <alignment horizontal="center" vertical="center"/>
    </xf>
    <xf numFmtId="0" fontId="58" fillId="0" borderId="10" xfId="66" applyFont="1" applyBorder="1" applyAlignment="1">
      <alignment vertical="center"/>
    </xf>
    <xf numFmtId="0" fontId="66" fillId="0" borderId="10" xfId="66" applyFont="1" applyBorder="1" applyAlignment="1">
      <alignment horizontal="right" vertical="center"/>
    </xf>
    <xf numFmtId="0" fontId="58" fillId="0" borderId="11" xfId="68" applyFont="1" applyBorder="1" applyAlignment="1">
      <alignment horizontal="left"/>
    </xf>
    <xf numFmtId="0" fontId="66" fillId="0" borderId="11" xfId="66" applyFont="1" applyBorder="1" applyAlignment="1">
      <alignment horizontal="left"/>
    </xf>
    <xf numFmtId="0" fontId="66" fillId="0" borderId="10" xfId="66" applyFont="1" applyBorder="1" applyAlignment="1">
      <alignment horizontal="center"/>
    </xf>
    <xf numFmtId="43" fontId="66" fillId="0" borderId="10" xfId="1" applyFont="1" applyBorder="1"/>
    <xf numFmtId="43" fontId="66" fillId="0" borderId="10" xfId="1" applyFont="1" applyBorder="1" applyAlignment="1">
      <alignment horizontal="right"/>
    </xf>
    <xf numFmtId="0" fontId="66" fillId="0" borderId="11" xfId="66" quotePrefix="1" applyFont="1" applyBorder="1" applyAlignment="1">
      <alignment horizontal="left"/>
    </xf>
    <xf numFmtId="43" fontId="66" fillId="0" borderId="10" xfId="1" applyFont="1" applyBorder="1" applyAlignment="1">
      <alignment horizontal="center"/>
    </xf>
    <xf numFmtId="0" fontId="66" fillId="0" borderId="11" xfId="66" applyFont="1" applyBorder="1"/>
    <xf numFmtId="2" fontId="66" fillId="0" borderId="10" xfId="68" applyNumberFormat="1" applyFont="1" applyBorder="1" applyAlignment="1">
      <alignment horizontal="center"/>
    </xf>
    <xf numFmtId="0" fontId="66" fillId="0" borderId="11" xfId="68" applyFont="1" applyBorder="1"/>
    <xf numFmtId="200" fontId="66" fillId="0" borderId="10" xfId="68" applyNumberFormat="1" applyFont="1" applyBorder="1" applyAlignment="1">
      <alignment horizontal="center"/>
    </xf>
    <xf numFmtId="4" fontId="66" fillId="0" borderId="10" xfId="20" applyNumberFormat="1" applyFont="1" applyBorder="1" applyAlignment="1">
      <alignment vertical="center"/>
    </xf>
    <xf numFmtId="0" fontId="66" fillId="0" borderId="10" xfId="66" quotePrefix="1" applyFont="1" applyBorder="1" applyAlignment="1">
      <alignment horizontal="left"/>
    </xf>
    <xf numFmtId="43" fontId="66" fillId="4" borderId="10" xfId="1" applyFont="1" applyFill="1" applyBorder="1" applyAlignment="1">
      <alignment horizontal="center"/>
    </xf>
    <xf numFmtId="0" fontId="66" fillId="0" borderId="10" xfId="0" applyFont="1" applyBorder="1"/>
    <xf numFmtId="0" fontId="66" fillId="0" borderId="10" xfId="69" applyFont="1" applyBorder="1" applyAlignment="1">
      <alignment horizontal="center"/>
    </xf>
    <xf numFmtId="2" fontId="66" fillId="0" borderId="5" xfId="68" applyNumberFormat="1" applyFont="1" applyBorder="1" applyAlignment="1">
      <alignment horizontal="center"/>
    </xf>
    <xf numFmtId="0" fontId="66" fillId="0" borderId="17" xfId="69" applyFont="1" applyBorder="1" applyAlignment="1">
      <alignment horizontal="center"/>
    </xf>
    <xf numFmtId="43" fontId="66" fillId="0" borderId="17" xfId="1" applyFont="1" applyBorder="1" applyAlignment="1">
      <alignment horizontal="center"/>
    </xf>
    <xf numFmtId="43" fontId="66" fillId="0" borderId="17" xfId="1" applyFont="1" applyBorder="1"/>
    <xf numFmtId="43" fontId="66" fillId="0" borderId="17" xfId="1" applyFont="1" applyBorder="1" applyAlignment="1">
      <alignment horizontal="right"/>
    </xf>
    <xf numFmtId="0" fontId="66" fillId="0" borderId="10" xfId="66" applyFont="1" applyBorder="1" applyAlignment="1">
      <alignment horizontal="left"/>
    </xf>
    <xf numFmtId="0" fontId="66" fillId="0" borderId="10" xfId="68" applyFont="1" applyBorder="1"/>
    <xf numFmtId="0" fontId="58" fillId="7" borderId="10" xfId="68" applyFont="1" applyFill="1" applyBorder="1" applyAlignment="1">
      <alignment horizontal="center"/>
    </xf>
    <xf numFmtId="3" fontId="58" fillId="7" borderId="10" xfId="68" applyNumberFormat="1" applyFont="1" applyFill="1" applyBorder="1" applyAlignment="1">
      <alignment horizontal="center"/>
    </xf>
    <xf numFmtId="43" fontId="58" fillId="7" borderId="10" xfId="1" applyFont="1" applyFill="1" applyBorder="1" applyAlignment="1">
      <alignment horizontal="center"/>
    </xf>
    <xf numFmtId="43" fontId="58" fillId="7" borderId="10" xfId="1" applyFont="1" applyFill="1" applyBorder="1"/>
    <xf numFmtId="0" fontId="58" fillId="0" borderId="10" xfId="68" applyFont="1" applyBorder="1" applyAlignment="1">
      <alignment horizontal="left"/>
    </xf>
    <xf numFmtId="0" fontId="66" fillId="0" borderId="10" xfId="66" applyFont="1" applyBorder="1"/>
    <xf numFmtId="0" fontId="66" fillId="0" borderId="10" xfId="68" quotePrefix="1" applyFont="1" applyBorder="1" applyAlignment="1">
      <alignment horizontal="center"/>
    </xf>
    <xf numFmtId="2" fontId="66" fillId="0" borderId="10" xfId="66" applyNumberFormat="1" applyFont="1" applyBorder="1" applyAlignment="1">
      <alignment horizontal="center" vertical="center"/>
    </xf>
    <xf numFmtId="0" fontId="66" fillId="0" borderId="10" xfId="0" applyFont="1" applyBorder="1" applyAlignment="1">
      <alignment wrapText="1"/>
    </xf>
    <xf numFmtId="0" fontId="66" fillId="7" borderId="10" xfId="68" applyFont="1" applyFill="1" applyBorder="1" applyAlignment="1">
      <alignment horizontal="center"/>
    </xf>
    <xf numFmtId="3" fontId="66" fillId="7" borderId="10" xfId="68" applyNumberFormat="1" applyFont="1" applyFill="1" applyBorder="1" applyAlignment="1">
      <alignment horizontal="center"/>
    </xf>
    <xf numFmtId="43" fontId="66" fillId="7" borderId="10" xfId="1" applyFont="1" applyFill="1" applyBorder="1"/>
    <xf numFmtId="43" fontId="66" fillId="7" borderId="10" xfId="1" applyFont="1" applyFill="1" applyBorder="1" applyAlignment="1">
      <alignment vertical="center"/>
    </xf>
    <xf numFmtId="0" fontId="58" fillId="0" borderId="10" xfId="68" quotePrefix="1" applyFont="1" applyBorder="1" applyAlignment="1">
      <alignment horizontal="center"/>
    </xf>
    <xf numFmtId="43" fontId="66" fillId="0" borderId="10" xfId="1" applyFont="1" applyBorder="1" applyAlignment="1">
      <alignment horizontal="center" vertical="center"/>
    </xf>
    <xf numFmtId="0" fontId="66" fillId="0" borderId="10" xfId="66" applyFont="1" applyBorder="1" applyAlignment="1">
      <alignment vertical="center" wrapText="1"/>
    </xf>
    <xf numFmtId="3" fontId="71" fillId="0" borderId="10" xfId="0" applyNumberFormat="1" applyFont="1" applyBorder="1" applyAlignment="1">
      <alignment vertical="center"/>
    </xf>
    <xf numFmtId="0" fontId="66" fillId="0" borderId="10" xfId="0" quotePrefix="1" applyFont="1" applyBorder="1" applyAlignment="1">
      <alignment horizontal="left"/>
    </xf>
    <xf numFmtId="4" fontId="66" fillId="0" borderId="10" xfId="68" applyNumberFormat="1" applyFont="1" applyBorder="1" applyAlignment="1">
      <alignment horizontal="center"/>
    </xf>
    <xf numFmtId="0" fontId="66" fillId="8" borderId="10" xfId="68" applyFont="1" applyFill="1" applyBorder="1" applyAlignment="1">
      <alignment horizontal="center"/>
    </xf>
    <xf numFmtId="0" fontId="58" fillId="8" borderId="10" xfId="68" applyFont="1" applyFill="1" applyBorder="1" applyAlignment="1">
      <alignment horizontal="center"/>
    </xf>
    <xf numFmtId="3" fontId="66" fillId="8" borderId="10" xfId="68" applyNumberFormat="1" applyFont="1" applyFill="1" applyBorder="1" applyAlignment="1">
      <alignment horizontal="center"/>
    </xf>
    <xf numFmtId="43" fontId="66" fillId="8" borderId="10" xfId="1" applyFont="1" applyFill="1" applyBorder="1"/>
    <xf numFmtId="43" fontId="58" fillId="8" borderId="10" xfId="1" applyFont="1" applyFill="1" applyBorder="1"/>
    <xf numFmtId="43" fontId="58" fillId="8" borderId="10" xfId="1" applyFont="1" applyFill="1" applyBorder="1" applyAlignment="1">
      <alignment horizontal="right"/>
    </xf>
    <xf numFmtId="43" fontId="66" fillId="8" borderId="10" xfId="1" applyFont="1" applyFill="1" applyBorder="1" applyAlignment="1">
      <alignment vertical="center"/>
    </xf>
    <xf numFmtId="200" fontId="66" fillId="0" borderId="10" xfId="66" applyNumberFormat="1" applyFont="1" applyBorder="1" applyAlignment="1">
      <alignment horizontal="center" vertical="center"/>
    </xf>
    <xf numFmtId="0" fontId="73" fillId="0" borderId="10" xfId="66" applyFont="1" applyBorder="1" applyAlignment="1">
      <alignment horizontal="center" vertical="center"/>
    </xf>
    <xf numFmtId="0" fontId="66" fillId="0" borderId="10" xfId="70" applyFont="1" applyBorder="1" applyAlignment="1">
      <alignment horizontal="center" vertical="center"/>
    </xf>
    <xf numFmtId="0" fontId="66" fillId="0" borderId="10" xfId="70" applyFont="1" applyBorder="1" applyAlignment="1">
      <alignment vertical="center"/>
    </xf>
    <xf numFmtId="0" fontId="66" fillId="0" borderId="10" xfId="66" applyFont="1" applyBorder="1" applyAlignment="1">
      <alignment horizontal="left" vertical="center"/>
    </xf>
    <xf numFmtId="0" fontId="66" fillId="0" borderId="10" xfId="70" applyFont="1" applyBorder="1" applyAlignment="1">
      <alignment vertical="center" wrapText="1"/>
    </xf>
    <xf numFmtId="189" fontId="66" fillId="4" borderId="10" xfId="1" applyNumberFormat="1" applyFont="1" applyFill="1" applyBorder="1" applyAlignment="1">
      <alignment horizontal="center" vertical="center"/>
    </xf>
    <xf numFmtId="43" fontId="66" fillId="4" borderId="10" xfId="31" applyFont="1" applyFill="1" applyBorder="1" applyAlignment="1">
      <alignment vertical="center"/>
    </xf>
    <xf numFmtId="43" fontId="66" fillId="4" borderId="10" xfId="31" applyFont="1" applyFill="1" applyBorder="1"/>
    <xf numFmtId="43" fontId="66" fillId="4" borderId="10" xfId="31" applyFont="1" applyFill="1" applyBorder="1" applyAlignment="1">
      <alignment horizontal="right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6" fillId="6" borderId="10" xfId="68" applyFont="1" applyFill="1" applyBorder="1" applyAlignment="1">
      <alignment horizontal="center"/>
    </xf>
    <xf numFmtId="0" fontId="58" fillId="6" borderId="10" xfId="68" applyFont="1" applyFill="1" applyBorder="1" applyAlignment="1">
      <alignment horizontal="center"/>
    </xf>
    <xf numFmtId="3" fontId="66" fillId="6" borderId="10" xfId="68" applyNumberFormat="1" applyFont="1" applyFill="1" applyBorder="1" applyAlignment="1">
      <alignment horizontal="center"/>
    </xf>
    <xf numFmtId="4" fontId="66" fillId="6" borderId="10" xfId="1" applyNumberFormat="1" applyFont="1" applyFill="1" applyBorder="1"/>
    <xf numFmtId="4" fontId="58" fillId="6" borderId="10" xfId="1" applyNumberFormat="1" applyFont="1" applyFill="1" applyBorder="1"/>
    <xf numFmtId="43" fontId="66" fillId="6" borderId="10" xfId="1" applyFont="1" applyFill="1" applyBorder="1" applyAlignment="1">
      <alignment vertical="center"/>
    </xf>
    <xf numFmtId="43" fontId="66" fillId="4" borderId="10" xfId="1" applyFont="1" applyFill="1" applyBorder="1" applyAlignment="1">
      <alignment vertical="center"/>
    </xf>
    <xf numFmtId="1" fontId="58" fillId="0" borderId="10" xfId="66" applyNumberFormat="1" applyFont="1" applyBorder="1" applyAlignment="1">
      <alignment horizontal="center" vertical="center"/>
    </xf>
    <xf numFmtId="200" fontId="58" fillId="0" borderId="10" xfId="66" applyNumberFormat="1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4" fontId="66" fillId="0" borderId="10" xfId="66" applyNumberFormat="1" applyFont="1" applyBorder="1" applyAlignment="1">
      <alignment vertical="center"/>
    </xf>
    <xf numFmtId="43" fontId="67" fillId="0" borderId="0" xfId="1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9" fillId="0" borderId="1" xfId="71" applyFont="1" applyBorder="1" applyAlignment="1">
      <alignment horizontal="center" vertical="center"/>
    </xf>
    <xf numFmtId="3" fontId="69" fillId="0" borderId="1" xfId="71" applyNumberFormat="1" applyFont="1" applyBorder="1" applyAlignment="1">
      <alignment vertical="center"/>
    </xf>
    <xf numFmtId="49" fontId="67" fillId="0" borderId="1" xfId="71" applyNumberFormat="1" applyFont="1" applyBorder="1" applyAlignment="1">
      <alignment horizontal="center" vertical="center" shrinkToFit="1"/>
    </xf>
    <xf numFmtId="0" fontId="67" fillId="0" borderId="1" xfId="0" applyFont="1" applyBorder="1"/>
    <xf numFmtId="0" fontId="69" fillId="0" borderId="65" xfId="71" applyFont="1" applyBorder="1" applyAlignment="1">
      <alignment horizontal="center" vertical="center"/>
    </xf>
    <xf numFmtId="3" fontId="69" fillId="0" borderId="65" xfId="71" applyNumberFormat="1" applyFont="1" applyBorder="1" applyAlignment="1">
      <alignment vertical="center"/>
    </xf>
    <xf numFmtId="49" fontId="67" fillId="0" borderId="65" xfId="71" applyNumberFormat="1" applyFont="1" applyBorder="1" applyAlignment="1">
      <alignment horizontal="center" vertical="center" shrinkToFit="1"/>
    </xf>
    <xf numFmtId="43" fontId="67" fillId="0" borderId="65" xfId="26" applyFont="1" applyBorder="1" applyAlignment="1">
      <alignment horizontal="right" vertical="center"/>
    </xf>
    <xf numFmtId="0" fontId="67" fillId="0" borderId="65" xfId="0" applyFont="1" applyBorder="1"/>
    <xf numFmtId="3" fontId="67" fillId="0" borderId="65" xfId="71" applyNumberFormat="1" applyFont="1" applyBorder="1" applyAlignment="1">
      <alignment vertical="center"/>
    </xf>
    <xf numFmtId="0" fontId="67" fillId="0" borderId="65" xfId="71" applyFont="1" applyBorder="1" applyAlignment="1">
      <alignment horizontal="center" vertical="center"/>
    </xf>
    <xf numFmtId="43" fontId="67" fillId="4" borderId="65" xfId="26" applyFont="1" applyFill="1" applyBorder="1" applyAlignment="1">
      <alignment horizontal="center" vertical="center"/>
    </xf>
    <xf numFmtId="0" fontId="67" fillId="0" borderId="65" xfId="30" applyFont="1" applyBorder="1" applyAlignment="1">
      <alignment vertical="center"/>
    </xf>
    <xf numFmtId="49" fontId="69" fillId="0" borderId="65" xfId="71" applyNumberFormat="1" applyFont="1" applyBorder="1" applyAlignment="1">
      <alignment horizontal="center" vertical="center" shrinkToFit="1"/>
    </xf>
    <xf numFmtId="43" fontId="69" fillId="0" borderId="65" xfId="26" applyFont="1" applyBorder="1" applyAlignment="1">
      <alignment horizontal="right" vertical="center"/>
    </xf>
    <xf numFmtId="43" fontId="67" fillId="4" borderId="65" xfId="26" applyFont="1" applyFill="1" applyBorder="1" applyAlignment="1">
      <alignment horizontal="right" vertical="center"/>
    </xf>
    <xf numFmtId="3" fontId="67" fillId="0" borderId="65" xfId="71" quotePrefix="1" applyNumberFormat="1" applyFont="1" applyBorder="1" applyAlignment="1">
      <alignment vertical="center"/>
    </xf>
    <xf numFmtId="3" fontId="69" fillId="0" borderId="65" xfId="71" quotePrefix="1" applyNumberFormat="1" applyFont="1" applyBorder="1" applyAlignment="1">
      <alignment vertical="center"/>
    </xf>
    <xf numFmtId="0" fontId="69" fillId="0" borderId="65" xfId="20" applyFont="1" applyBorder="1" applyAlignment="1">
      <alignment horizontal="center" vertical="center"/>
    </xf>
    <xf numFmtId="43" fontId="67" fillId="0" borderId="65" xfId="26" applyFont="1" applyBorder="1" applyAlignment="1">
      <alignment horizontal="center"/>
    </xf>
    <xf numFmtId="49" fontId="69" fillId="0" borderId="65" xfId="20" applyNumberFormat="1" applyFont="1" applyBorder="1" applyAlignment="1">
      <alignment horizontal="center" vertical="center"/>
    </xf>
    <xf numFmtId="0" fontId="69" fillId="0" borderId="65" xfId="20" applyFont="1" applyBorder="1" applyAlignment="1">
      <alignment horizontal="left" vertical="center"/>
    </xf>
    <xf numFmtId="3" fontId="69" fillId="0" borderId="65" xfId="71" applyNumberFormat="1" applyFont="1" applyBorder="1" applyAlignment="1">
      <alignment horizontal="left" vertical="center"/>
    </xf>
    <xf numFmtId="3" fontId="67" fillId="0" borderId="65" xfId="71" applyNumberFormat="1" applyFont="1" applyBorder="1" applyAlignment="1">
      <alignment horizontal="left" vertical="center"/>
    </xf>
    <xf numFmtId="49" fontId="67" fillId="0" borderId="65" xfId="74" applyNumberFormat="1" applyFont="1" applyBorder="1" applyAlignment="1">
      <alignment horizontal="center" vertical="center"/>
    </xf>
    <xf numFmtId="0" fontId="67" fillId="0" borderId="65" xfId="71" applyFont="1" applyBorder="1"/>
    <xf numFmtId="200" fontId="69" fillId="0" borderId="65" xfId="75" applyNumberFormat="1" applyFont="1" applyBorder="1" applyAlignment="1">
      <alignment horizontal="center" vertical="center"/>
    </xf>
    <xf numFmtId="2" fontId="67" fillId="2" borderId="65" xfId="30" quotePrefix="1" applyNumberFormat="1" applyFont="1" applyFill="1" applyBorder="1" applyAlignment="1">
      <alignment horizontal="left"/>
    </xf>
    <xf numFmtId="49" fontId="67" fillId="0" borderId="65" xfId="75" applyNumberFormat="1" applyFont="1" applyBorder="1" applyAlignment="1">
      <alignment horizontal="center" vertical="center"/>
    </xf>
    <xf numFmtId="43" fontId="69" fillId="0" borderId="65" xfId="26" applyFont="1" applyBorder="1"/>
    <xf numFmtId="43" fontId="67" fillId="0" borderId="65" xfId="26" applyFont="1" applyBorder="1"/>
    <xf numFmtId="0" fontId="69" fillId="0" borderId="65" xfId="0" applyFont="1" applyBorder="1" applyAlignment="1">
      <alignment horizontal="center"/>
    </xf>
    <xf numFmtId="3" fontId="69" fillId="0" borderId="65" xfId="71" quotePrefix="1" applyNumberFormat="1" applyFont="1" applyBorder="1" applyAlignment="1">
      <alignment horizontal="left" vertical="center"/>
    </xf>
    <xf numFmtId="0" fontId="67" fillId="0" borderId="65" xfId="0" applyFont="1" applyBorder="1" applyAlignment="1">
      <alignment horizontal="center"/>
    </xf>
    <xf numFmtId="0" fontId="67" fillId="10" borderId="65" xfId="0" applyFont="1" applyFill="1" applyBorder="1" applyAlignment="1">
      <alignment horizontal="center"/>
    </xf>
    <xf numFmtId="3" fontId="69" fillId="10" borderId="65" xfId="71" quotePrefix="1" applyNumberFormat="1" applyFont="1" applyFill="1" applyBorder="1" applyAlignment="1">
      <alignment horizontal="center" vertical="center"/>
    </xf>
    <xf numFmtId="49" fontId="67" fillId="10" borderId="65" xfId="71" applyNumberFormat="1" applyFont="1" applyFill="1" applyBorder="1" applyAlignment="1">
      <alignment horizontal="center" vertical="center" shrinkToFit="1"/>
    </xf>
    <xf numFmtId="43" fontId="67" fillId="10" borderId="65" xfId="26" applyFont="1" applyFill="1" applyBorder="1" applyAlignment="1">
      <alignment horizontal="right" vertical="center"/>
    </xf>
    <xf numFmtId="43" fontId="69" fillId="10" borderId="65" xfId="26" applyFont="1" applyFill="1" applyBorder="1"/>
    <xf numFmtId="0" fontId="67" fillId="10" borderId="65" xfId="0" applyFont="1" applyFill="1" applyBorder="1"/>
    <xf numFmtId="0" fontId="69" fillId="0" borderId="65" xfId="76" applyFont="1" applyBorder="1" applyAlignment="1">
      <alignment horizontal="center" vertical="center"/>
    </xf>
    <xf numFmtId="0" fontId="69" fillId="0" borderId="65" xfId="76" applyFont="1" applyBorder="1" applyAlignment="1">
      <alignment horizontal="left" vertical="center" indent="1"/>
    </xf>
    <xf numFmtId="49" fontId="67" fillId="0" borderId="65" xfId="76" applyNumberFormat="1" applyFont="1" applyBorder="1" applyAlignment="1">
      <alignment horizontal="center" vertical="center"/>
    </xf>
    <xf numFmtId="49" fontId="67" fillId="0" borderId="65" xfId="76" applyNumberFormat="1" applyFont="1" applyBorder="1" applyAlignment="1">
      <alignment vertical="center"/>
    </xf>
    <xf numFmtId="200" fontId="67" fillId="0" borderId="65" xfId="76" applyNumberFormat="1" applyFont="1" applyBorder="1" applyAlignment="1">
      <alignment horizontal="center" vertical="center"/>
    </xf>
    <xf numFmtId="0" fontId="67" fillId="0" borderId="65" xfId="76" applyFont="1" applyBorder="1" applyAlignment="1">
      <alignment horizontal="left" vertical="center" indent="1"/>
    </xf>
    <xf numFmtId="200" fontId="69" fillId="0" borderId="65" xfId="76" applyNumberFormat="1" applyFont="1" applyBorder="1" applyAlignment="1">
      <alignment horizontal="center" vertical="center"/>
    </xf>
    <xf numFmtId="0" fontId="67" fillId="0" borderId="65" xfId="76" applyFont="1" applyBorder="1" applyAlignment="1">
      <alignment horizontal="center" vertical="center"/>
    </xf>
    <xf numFmtId="0" fontId="67" fillId="10" borderId="65" xfId="76" applyFont="1" applyFill="1" applyBorder="1" applyAlignment="1">
      <alignment horizontal="center" vertical="center"/>
    </xf>
    <xf numFmtId="0" fontId="69" fillId="10" borderId="65" xfId="76" applyFont="1" applyFill="1" applyBorder="1" applyAlignment="1">
      <alignment horizontal="center" vertical="center"/>
    </xf>
    <xf numFmtId="49" fontId="69" fillId="10" borderId="65" xfId="76" applyNumberFormat="1" applyFont="1" applyFill="1" applyBorder="1" applyAlignment="1">
      <alignment vertical="center"/>
    </xf>
    <xf numFmtId="43" fontId="69" fillId="10" borderId="65" xfId="26" applyFont="1" applyFill="1" applyBorder="1" applyAlignment="1">
      <alignment horizontal="left" vertical="center" indent="1"/>
    </xf>
    <xf numFmtId="49" fontId="69" fillId="0" borderId="65" xfId="76" applyNumberFormat="1" applyFont="1" applyBorder="1" applyAlignment="1">
      <alignment vertical="center"/>
    </xf>
    <xf numFmtId="49" fontId="67" fillId="10" borderId="65" xfId="76" applyNumberFormat="1" applyFont="1" applyFill="1" applyBorder="1" applyAlignment="1">
      <alignment vertical="center"/>
    </xf>
    <xf numFmtId="43" fontId="67" fillId="10" borderId="65" xfId="26" applyFont="1" applyFill="1" applyBorder="1" applyAlignment="1">
      <alignment horizontal="left" vertical="center" indent="1"/>
    </xf>
    <xf numFmtId="49" fontId="67" fillId="10" borderId="65" xfId="0" applyNumberFormat="1" applyFont="1" applyFill="1" applyBorder="1" applyAlignment="1">
      <alignment horizontal="center" wrapText="1"/>
    </xf>
    <xf numFmtId="43" fontId="67" fillId="10" borderId="65" xfId="26" applyFont="1" applyFill="1" applyBorder="1"/>
    <xf numFmtId="1" fontId="67" fillId="0" borderId="65" xfId="0" applyNumberFormat="1" applyFont="1" applyBorder="1" applyAlignment="1">
      <alignment horizontal="right" vertical="top"/>
    </xf>
    <xf numFmtId="0" fontId="67" fillId="0" borderId="65" xfId="0" applyFont="1" applyBorder="1" applyAlignment="1">
      <alignment vertical="top" wrapText="1"/>
    </xf>
    <xf numFmtId="49" fontId="67" fillId="0" borderId="65" xfId="0" applyNumberFormat="1" applyFont="1" applyBorder="1" applyAlignment="1">
      <alignment horizontal="center" wrapText="1"/>
    </xf>
    <xf numFmtId="1" fontId="69" fillId="11" borderId="65" xfId="0" applyNumberFormat="1" applyFont="1" applyFill="1" applyBorder="1" applyAlignment="1">
      <alignment horizontal="right" vertical="top"/>
    </xf>
    <xf numFmtId="0" fontId="69" fillId="11" borderId="65" xfId="0" applyFont="1" applyFill="1" applyBorder="1" applyAlignment="1">
      <alignment horizontal="center" vertical="top" wrapText="1"/>
    </xf>
    <xf numFmtId="49" fontId="69" fillId="11" borderId="65" xfId="0" applyNumberFormat="1" applyFont="1" applyFill="1" applyBorder="1" applyAlignment="1">
      <alignment horizontal="center" wrapText="1"/>
    </xf>
    <xf numFmtId="43" fontId="69" fillId="11" borderId="65" xfId="26" applyFont="1" applyFill="1" applyBorder="1"/>
    <xf numFmtId="0" fontId="69" fillId="11" borderId="65" xfId="0" applyFont="1" applyFill="1" applyBorder="1" applyAlignment="1">
      <alignment horizontal="center"/>
    </xf>
    <xf numFmtId="1" fontId="69" fillId="0" borderId="65" xfId="0" applyNumberFormat="1" applyFont="1" applyBorder="1" applyAlignment="1">
      <alignment horizontal="center" vertical="top"/>
    </xf>
    <xf numFmtId="0" fontId="69" fillId="0" borderId="65" xfId="0" applyFont="1" applyBorder="1" applyAlignment="1">
      <alignment vertical="top" wrapText="1"/>
    </xf>
    <xf numFmtId="200" fontId="69" fillId="0" borderId="65" xfId="0" applyNumberFormat="1" applyFont="1" applyBorder="1" applyAlignment="1">
      <alignment horizontal="center" vertical="top"/>
    </xf>
    <xf numFmtId="1" fontId="67" fillId="0" borderId="65" xfId="0" applyNumberFormat="1" applyFont="1" applyBorder="1" applyAlignment="1">
      <alignment horizontal="center" vertical="top"/>
    </xf>
    <xf numFmtId="49" fontId="67" fillId="0" borderId="65" xfId="0" applyNumberFormat="1" applyFont="1" applyBorder="1" applyAlignment="1">
      <alignment horizontal="center" vertical="top" wrapText="1"/>
    </xf>
    <xf numFmtId="43" fontId="67" fillId="0" borderId="65" xfId="26" applyFont="1" applyBorder="1" applyAlignment="1">
      <alignment vertical="top"/>
    </xf>
    <xf numFmtId="0" fontId="67" fillId="0" borderId="65" xfId="0" applyFont="1" applyBorder="1" applyAlignment="1">
      <alignment horizontal="center" vertical="top" wrapText="1"/>
    </xf>
    <xf numFmtId="1" fontId="67" fillId="6" borderId="65" xfId="0" applyNumberFormat="1" applyFont="1" applyFill="1" applyBorder="1" applyAlignment="1">
      <alignment horizontal="center" vertical="top"/>
    </xf>
    <xf numFmtId="0" fontId="69" fillId="6" borderId="65" xfId="0" applyFont="1" applyFill="1" applyBorder="1" applyAlignment="1">
      <alignment horizontal="center" vertical="top" wrapText="1"/>
    </xf>
    <xf numFmtId="49" fontId="67" fillId="6" borderId="65" xfId="0" applyNumberFormat="1" applyFont="1" applyFill="1" applyBorder="1" applyAlignment="1">
      <alignment horizontal="center" wrapText="1"/>
    </xf>
    <xf numFmtId="43" fontId="67" fillId="6" borderId="65" xfId="26" applyFont="1" applyFill="1" applyBorder="1"/>
    <xf numFmtId="43" fontId="69" fillId="6" borderId="65" xfId="26" applyFont="1" applyFill="1" applyBorder="1"/>
    <xf numFmtId="0" fontId="67" fillId="6" borderId="65" xfId="0" applyFont="1" applyFill="1" applyBorder="1" applyAlignment="1">
      <alignment horizontal="center"/>
    </xf>
    <xf numFmtId="0" fontId="67" fillId="6" borderId="65" xfId="76" applyFont="1" applyFill="1" applyBorder="1" applyAlignment="1">
      <alignment horizontal="center" vertical="center"/>
    </xf>
    <xf numFmtId="49" fontId="69" fillId="6" borderId="65" xfId="76" applyNumberFormat="1" applyFont="1" applyFill="1" applyBorder="1" applyAlignment="1">
      <alignment horizontal="center" vertical="center"/>
    </xf>
    <xf numFmtId="49" fontId="69" fillId="6" borderId="65" xfId="26" applyNumberFormat="1" applyFont="1" applyFill="1" applyBorder="1" applyAlignment="1">
      <alignment vertical="center"/>
    </xf>
    <xf numFmtId="43" fontId="69" fillId="6" borderId="65" xfId="26" applyFont="1" applyFill="1" applyBorder="1" applyAlignment="1">
      <alignment vertical="center"/>
    </xf>
    <xf numFmtId="43" fontId="67" fillId="6" borderId="65" xfId="26" applyFont="1" applyFill="1" applyBorder="1" applyAlignment="1">
      <alignment horizontal="center"/>
    </xf>
    <xf numFmtId="49" fontId="69" fillId="0" borderId="65" xfId="76" applyNumberFormat="1" applyFont="1" applyBorder="1" applyAlignment="1">
      <alignment horizontal="center" vertical="center"/>
    </xf>
    <xf numFmtId="43" fontId="67" fillId="0" borderId="65" xfId="77" applyNumberFormat="1" applyFont="1" applyBorder="1" applyAlignment="1">
      <alignment horizontal="center" vertical="center"/>
    </xf>
    <xf numFmtId="2" fontId="67" fillId="0" borderId="65" xfId="76" applyNumberFormat="1" applyFont="1" applyBorder="1" applyAlignment="1">
      <alignment horizontal="center" vertical="center"/>
    </xf>
    <xf numFmtId="49" fontId="69" fillId="6" borderId="65" xfId="76" applyNumberFormat="1" applyFont="1" applyFill="1" applyBorder="1" applyAlignment="1">
      <alignment vertical="center"/>
    </xf>
    <xf numFmtId="43" fontId="69" fillId="6" borderId="65" xfId="26" applyFont="1" applyFill="1" applyBorder="1" applyAlignment="1">
      <alignment horizontal="center"/>
    </xf>
    <xf numFmtId="1" fontId="67" fillId="8" borderId="65" xfId="0" applyNumberFormat="1" applyFont="1" applyFill="1" applyBorder="1" applyAlignment="1">
      <alignment horizontal="right" vertical="top"/>
    </xf>
    <xf numFmtId="0" fontId="69" fillId="8" borderId="65" xfId="0" applyFont="1" applyFill="1" applyBorder="1" applyAlignment="1">
      <alignment horizontal="center" vertical="top" wrapText="1"/>
    </xf>
    <xf numFmtId="49" fontId="67" fillId="8" borderId="65" xfId="0" applyNumberFormat="1" applyFont="1" applyFill="1" applyBorder="1" applyAlignment="1">
      <alignment horizontal="center" wrapText="1"/>
    </xf>
    <xf numFmtId="43" fontId="67" fillId="8" borderId="65" xfId="26" applyFont="1" applyFill="1" applyBorder="1"/>
    <xf numFmtId="43" fontId="69" fillId="8" borderId="65" xfId="26" applyFont="1" applyFill="1" applyBorder="1"/>
    <xf numFmtId="43" fontId="67" fillId="8" borderId="65" xfId="26" applyFont="1" applyFill="1" applyBorder="1" applyAlignment="1">
      <alignment horizontal="center"/>
    </xf>
    <xf numFmtId="0" fontId="67" fillId="0" borderId="65" xfId="76" applyFont="1" applyBorder="1" applyAlignment="1">
      <alignment vertical="center"/>
    </xf>
    <xf numFmtId="0" fontId="67" fillId="0" borderId="65" xfId="76" quotePrefix="1" applyFont="1" applyBorder="1" applyAlignment="1">
      <alignment horizontal="left" vertical="center" indent="1"/>
    </xf>
    <xf numFmtId="0" fontId="67" fillId="13" borderId="65" xfId="76" applyFont="1" applyFill="1" applyBorder="1" applyAlignment="1">
      <alignment horizontal="center" vertical="center"/>
    </xf>
    <xf numFmtId="0" fontId="69" fillId="13" borderId="65" xfId="76" applyFont="1" applyFill="1" applyBorder="1" applyAlignment="1">
      <alignment horizontal="center" vertical="center"/>
    </xf>
    <xf numFmtId="49" fontId="67" fillId="13" borderId="65" xfId="26" applyNumberFormat="1" applyFont="1" applyFill="1" applyBorder="1" applyAlignment="1">
      <alignment vertical="center"/>
    </xf>
    <xf numFmtId="43" fontId="67" fillId="13" borderId="65" xfId="26" applyFont="1" applyFill="1" applyBorder="1" applyAlignment="1">
      <alignment vertical="center"/>
    </xf>
    <xf numFmtId="43" fontId="69" fillId="13" borderId="65" xfId="26" applyFont="1" applyFill="1" applyBorder="1" applyAlignment="1">
      <alignment vertical="center"/>
    </xf>
    <xf numFmtId="0" fontId="67" fillId="13" borderId="65" xfId="0" applyFont="1" applyFill="1" applyBorder="1"/>
    <xf numFmtId="0" fontId="67" fillId="14" borderId="65" xfId="76" applyFont="1" applyFill="1" applyBorder="1" applyAlignment="1">
      <alignment horizontal="center" vertical="center"/>
    </xf>
    <xf numFmtId="0" fontId="69" fillId="14" borderId="65" xfId="76" applyFont="1" applyFill="1" applyBorder="1" applyAlignment="1">
      <alignment horizontal="center" vertical="center"/>
    </xf>
    <xf numFmtId="49" fontId="67" fillId="14" borderId="65" xfId="76" applyNumberFormat="1" applyFont="1" applyFill="1" applyBorder="1" applyAlignment="1">
      <alignment vertical="center"/>
    </xf>
    <xf numFmtId="43" fontId="67" fillId="14" borderId="65" xfId="26" applyFont="1" applyFill="1" applyBorder="1" applyAlignment="1">
      <alignment vertical="center"/>
    </xf>
    <xf numFmtId="43" fontId="69" fillId="14" borderId="65" xfId="26" applyFont="1" applyFill="1" applyBorder="1" applyAlignment="1">
      <alignment vertical="center"/>
    </xf>
    <xf numFmtId="0" fontId="67" fillId="14" borderId="65" xfId="0" applyFont="1" applyFill="1" applyBorder="1"/>
    <xf numFmtId="49" fontId="67" fillId="14" borderId="65" xfId="26" applyNumberFormat="1" applyFont="1" applyFill="1" applyBorder="1" applyAlignment="1">
      <alignment horizontal="center" vertical="center"/>
    </xf>
    <xf numFmtId="49" fontId="67" fillId="14" borderId="65" xfId="26" applyNumberFormat="1" applyFont="1" applyFill="1" applyBorder="1" applyAlignment="1">
      <alignment vertical="center"/>
    </xf>
    <xf numFmtId="1" fontId="67" fillId="15" borderId="65" xfId="0" applyNumberFormat="1" applyFont="1" applyFill="1" applyBorder="1" applyAlignment="1">
      <alignment horizontal="right" vertical="top"/>
    </xf>
    <xf numFmtId="0" fontId="69" fillId="15" borderId="65" xfId="76" applyFont="1" applyFill="1" applyBorder="1" applyAlignment="1">
      <alignment horizontal="center" vertical="center"/>
    </xf>
    <xf numFmtId="49" fontId="67" fillId="15" borderId="65" xfId="0" applyNumberFormat="1" applyFont="1" applyFill="1" applyBorder="1" applyAlignment="1">
      <alignment horizontal="center" wrapText="1"/>
    </xf>
    <xf numFmtId="43" fontId="67" fillId="15" borderId="65" xfId="26" applyFont="1" applyFill="1" applyBorder="1"/>
    <xf numFmtId="43" fontId="69" fillId="15" borderId="65" xfId="26" applyFont="1" applyFill="1" applyBorder="1"/>
    <xf numFmtId="0" fontId="67" fillId="15" borderId="65" xfId="0" applyFont="1" applyFill="1" applyBorder="1" applyAlignment="1">
      <alignment horizontal="center"/>
    </xf>
    <xf numFmtId="3" fontId="67" fillId="0" borderId="1" xfId="71" applyNumberFormat="1" applyFont="1" applyBorder="1" applyAlignment="1">
      <alignment horizontal="center" vertical="center" shrinkToFit="1"/>
    </xf>
    <xf numFmtId="3" fontId="67" fillId="0" borderId="65" xfId="71" applyNumberFormat="1" applyFont="1" applyBorder="1" applyAlignment="1">
      <alignment horizontal="center" vertical="center" shrinkToFit="1"/>
    </xf>
    <xf numFmtId="0" fontId="66" fillId="0" borderId="13" xfId="0" applyFont="1" applyBorder="1"/>
    <xf numFmtId="43" fontId="66" fillId="0" borderId="13" xfId="1" applyFont="1" applyBorder="1" applyAlignment="1">
      <alignment horizontal="right" vertical="top"/>
    </xf>
    <xf numFmtId="0" fontId="66" fillId="0" borderId="7" xfId="0" applyFont="1" applyBorder="1"/>
    <xf numFmtId="43" fontId="58" fillId="0" borderId="13" xfId="1" applyFont="1" applyBorder="1" applyAlignment="1">
      <alignment horizontal="right" vertical="center"/>
    </xf>
    <xf numFmtId="0" fontId="66" fillId="0" borderId="51" xfId="0" applyFont="1" applyBorder="1"/>
    <xf numFmtId="43" fontId="75" fillId="0" borderId="0" xfId="1" applyFont="1" applyAlignment="1">
      <alignment horizontal="right" vertical="center"/>
    </xf>
    <xf numFmtId="189" fontId="66" fillId="0" borderId="22" xfId="1" applyNumberFormat="1" applyFont="1" applyBorder="1" applyAlignment="1">
      <alignment horizontal="center" vertical="center"/>
    </xf>
    <xf numFmtId="0" fontId="76" fillId="0" borderId="18" xfId="0" applyFont="1" applyBorder="1" applyAlignment="1">
      <alignment vertical="center"/>
    </xf>
    <xf numFmtId="0" fontId="58" fillId="0" borderId="43" xfId="0" applyFont="1" applyBorder="1" applyAlignment="1">
      <alignment horizontal="center" vertical="top" wrapText="1"/>
    </xf>
    <xf numFmtId="43" fontId="66" fillId="0" borderId="17" xfId="19" applyFont="1" applyBorder="1" applyAlignment="1">
      <alignment vertical="center"/>
    </xf>
    <xf numFmtId="0" fontId="76" fillId="0" borderId="3" xfId="0" applyFont="1" applyBorder="1" applyAlignment="1">
      <alignment horizontal="center" vertical="center"/>
    </xf>
    <xf numFmtId="0" fontId="77" fillId="0" borderId="3" xfId="0" quotePrefix="1" applyFont="1" applyBorder="1" applyAlignment="1">
      <alignment horizontal="left" vertical="center"/>
    </xf>
    <xf numFmtId="0" fontId="66" fillId="0" borderId="9" xfId="0" quotePrefix="1" applyFont="1" applyBorder="1" applyAlignment="1">
      <alignment horizontal="left" vertical="top" wrapText="1"/>
    </xf>
    <xf numFmtId="2" fontId="66" fillId="0" borderId="25" xfId="15" applyNumberFormat="1" applyFont="1" applyBorder="1" applyAlignment="1">
      <alignment horizontal="center" vertical="center"/>
    </xf>
    <xf numFmtId="43" fontId="66" fillId="0" borderId="15" xfId="19" applyFont="1" applyBorder="1" applyAlignment="1">
      <alignment vertical="center"/>
    </xf>
    <xf numFmtId="0" fontId="66" fillId="0" borderId="3" xfId="0" quotePrefix="1" applyFont="1" applyBorder="1" applyAlignment="1">
      <alignment horizontal="left" vertical="center"/>
    </xf>
    <xf numFmtId="0" fontId="76" fillId="0" borderId="3" xfId="0" applyFont="1" applyBorder="1" applyAlignment="1">
      <alignment vertical="center"/>
    </xf>
    <xf numFmtId="0" fontId="58" fillId="0" borderId="3" xfId="0" quotePrefix="1" applyFont="1" applyBorder="1" applyAlignment="1">
      <alignment horizontal="left" vertical="center"/>
    </xf>
    <xf numFmtId="0" fontId="58" fillId="0" borderId="9" xfId="0" quotePrefix="1" applyFont="1" applyBorder="1" applyAlignment="1">
      <alignment horizontal="left" vertical="top" wrapText="1"/>
    </xf>
    <xf numFmtId="2" fontId="58" fillId="0" borderId="25" xfId="15" applyNumberFormat="1" applyFont="1" applyBorder="1" applyAlignment="1">
      <alignment horizontal="center" vertical="center"/>
    </xf>
    <xf numFmtId="43" fontId="58" fillId="0" borderId="15" xfId="19" applyFont="1" applyBorder="1" applyAlignment="1">
      <alignment vertical="center"/>
    </xf>
    <xf numFmtId="0" fontId="66" fillId="0" borderId="3" xfId="0" quotePrefix="1" applyFont="1" applyBorder="1" applyAlignment="1">
      <alignment horizontal="center" vertical="center"/>
    </xf>
    <xf numFmtId="0" fontId="66" fillId="0" borderId="9" xfId="0" applyFont="1" applyBorder="1" applyAlignment="1">
      <alignment horizontal="left" vertical="top" wrapText="1"/>
    </xf>
    <xf numFmtId="2" fontId="66" fillId="0" borderId="15" xfId="0" applyNumberFormat="1" applyFont="1" applyBorder="1" applyAlignment="1">
      <alignment horizontal="center" vertical="center"/>
    </xf>
    <xf numFmtId="0" fontId="76" fillId="0" borderId="41" xfId="0" applyFont="1" applyBorder="1" applyAlignment="1">
      <alignment vertical="center"/>
    </xf>
    <xf numFmtId="0" fontId="66" fillId="0" borderId="41" xfId="0" applyFont="1" applyBorder="1" applyAlignment="1">
      <alignment horizontal="center" vertical="center"/>
    </xf>
    <xf numFmtId="0" fontId="66" fillId="0" borderId="58" xfId="0" quotePrefix="1" applyFont="1" applyBorder="1" applyAlignment="1">
      <alignment horizontal="left" vertical="top" wrapText="1"/>
    </xf>
    <xf numFmtId="43" fontId="66" fillId="0" borderId="16" xfId="19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2" fontId="66" fillId="0" borderId="59" xfId="0" applyNumberFormat="1" applyFont="1" applyBorder="1" applyAlignment="1">
      <alignment horizontal="center" vertical="center"/>
    </xf>
    <xf numFmtId="43" fontId="66" fillId="0" borderId="59" xfId="19" applyFont="1" applyBorder="1" applyAlignment="1">
      <alignment vertical="center"/>
    </xf>
    <xf numFmtId="43" fontId="58" fillId="0" borderId="59" xfId="19" applyFont="1" applyBorder="1" applyAlignment="1">
      <alignment vertical="center"/>
    </xf>
    <xf numFmtId="0" fontId="66" fillId="0" borderId="59" xfId="0" applyFont="1" applyBorder="1" applyAlignment="1">
      <alignment vertical="center"/>
    </xf>
    <xf numFmtId="3" fontId="66" fillId="0" borderId="18" xfId="64" applyNumberFormat="1" applyFont="1" applyBorder="1" applyAlignment="1">
      <alignment horizontal="center" vertical="top"/>
    </xf>
    <xf numFmtId="3" fontId="66" fillId="0" borderId="15" xfId="64" applyNumberFormat="1" applyFont="1" applyBorder="1" applyAlignment="1">
      <alignment vertical="top"/>
    </xf>
    <xf numFmtId="0" fontId="58" fillId="0" borderId="0" xfId="0" applyFont="1"/>
    <xf numFmtId="43" fontId="66" fillId="0" borderId="0" xfId="1" applyFont="1"/>
    <xf numFmtId="189" fontId="66" fillId="0" borderId="0" xfId="1" applyNumberFormat="1" applyFont="1"/>
    <xf numFmtId="0" fontId="58" fillId="0" borderId="7" xfId="0" applyFont="1" applyBorder="1" applyAlignment="1">
      <alignment vertical="center"/>
    </xf>
    <xf numFmtId="43" fontId="67" fillId="0" borderId="7" xfId="1" applyFont="1" applyBorder="1" applyAlignment="1">
      <alignment horizontal="right" vertical="top"/>
    </xf>
    <xf numFmtId="0" fontId="67" fillId="0" borderId="7" xfId="0" applyFont="1" applyBorder="1" applyAlignment="1">
      <alignment horizontal="right" vertical="top"/>
    </xf>
    <xf numFmtId="189" fontId="66" fillId="0" borderId="20" xfId="1" applyNumberFormat="1" applyFont="1" applyBorder="1" applyAlignment="1">
      <alignment horizontal="center" vertical="center"/>
    </xf>
    <xf numFmtId="43" fontId="66" fillId="0" borderId="20" xfId="1" applyFont="1" applyBorder="1" applyAlignment="1">
      <alignment horizontal="center" vertical="center"/>
    </xf>
    <xf numFmtId="0" fontId="78" fillId="0" borderId="0" xfId="0" applyFont="1"/>
    <xf numFmtId="189" fontId="78" fillId="0" borderId="0" xfId="1" applyNumberFormat="1" applyFont="1"/>
    <xf numFmtId="189" fontId="66" fillId="0" borderId="22" xfId="1" applyNumberFormat="1" applyFont="1" applyBorder="1" applyAlignment="1">
      <alignment horizontal="center" vertical="center"/>
    </xf>
    <xf numFmtId="43" fontId="66" fillId="0" borderId="22" xfId="1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25" xfId="0" applyFont="1" applyBorder="1" applyAlignment="1">
      <alignment vertical="center"/>
    </xf>
    <xf numFmtId="189" fontId="66" fillId="0" borderId="17" xfId="1" applyNumberFormat="1" applyFont="1" applyBorder="1"/>
    <xf numFmtId="0" fontId="66" fillId="0" borderId="17" xfId="0" applyFont="1" applyBorder="1"/>
    <xf numFmtId="189" fontId="66" fillId="0" borderId="43" xfId="1" applyNumberFormat="1" applyFont="1" applyBorder="1"/>
    <xf numFmtId="0" fontId="58" fillId="0" borderId="17" xfId="0" applyFont="1" applyBorder="1" applyAlignment="1">
      <alignment horizontal="center" vertical="center"/>
    </xf>
    <xf numFmtId="3" fontId="58" fillId="0" borderId="25" xfId="0" applyNumberFormat="1" applyFont="1" applyBorder="1" applyAlignment="1">
      <alignment vertical="center"/>
    </xf>
    <xf numFmtId="0" fontId="66" fillId="0" borderId="43" xfId="0" applyFont="1" applyBorder="1"/>
    <xf numFmtId="188" fontId="78" fillId="0" borderId="0" xfId="0" applyNumberFormat="1" applyFont="1"/>
    <xf numFmtId="2" fontId="66" fillId="0" borderId="20" xfId="0" applyNumberFormat="1" applyFont="1" applyBorder="1" applyAlignment="1">
      <alignment horizontal="center" vertical="center"/>
    </xf>
    <xf numFmtId="43" fontId="66" fillId="0" borderId="20" xfId="1" applyFont="1" applyBorder="1" applyAlignment="1">
      <alignment vertical="center"/>
    </xf>
    <xf numFmtId="43" fontId="58" fillId="0" borderId="20" xfId="1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75" fillId="0" borderId="0" xfId="0" applyFont="1"/>
    <xf numFmtId="189" fontId="75" fillId="0" borderId="0" xfId="1" applyNumberFormat="1" applyFont="1"/>
    <xf numFmtId="43" fontId="78" fillId="0" borderId="0" xfId="1" applyFont="1"/>
    <xf numFmtId="0" fontId="77" fillId="0" borderId="18" xfId="0" applyFont="1" applyBorder="1" applyAlignment="1">
      <alignment vertical="center"/>
    </xf>
    <xf numFmtId="0" fontId="66" fillId="0" borderId="3" xfId="0" applyFont="1" applyBorder="1" applyAlignment="1">
      <alignment vertical="center"/>
    </xf>
    <xf numFmtId="0" fontId="66" fillId="0" borderId="3" xfId="0" quotePrefix="1" applyFont="1" applyBorder="1" applyAlignment="1">
      <alignment vertical="center"/>
    </xf>
    <xf numFmtId="4" fontId="66" fillId="0" borderId="3" xfId="0" applyNumberFormat="1" applyFont="1" applyBorder="1" applyAlignment="1">
      <alignment vertical="center"/>
    </xf>
    <xf numFmtId="0" fontId="61" fillId="0" borderId="10" xfId="54" applyFont="1" applyBorder="1"/>
    <xf numFmtId="0" fontId="61" fillId="2" borderId="10" xfId="54" applyFont="1" applyFill="1" applyBorder="1"/>
    <xf numFmtId="49" fontId="7" fillId="2" borderId="15" xfId="22" applyNumberFormat="1" applyFont="1" applyFill="1" applyBorder="1"/>
    <xf numFmtId="189" fontId="3" fillId="2" borderId="15" xfId="22" applyNumberFormat="1" applyFont="1" applyFill="1" applyBorder="1" applyAlignment="1">
      <alignment horizontal="center"/>
    </xf>
    <xf numFmtId="49" fontId="6" fillId="2" borderId="15" xfId="22" applyNumberFormat="1" applyFont="1" applyFill="1" applyBorder="1"/>
    <xf numFmtId="189" fontId="3" fillId="2" borderId="15" xfId="22" applyNumberFormat="1" applyFont="1" applyFill="1" applyBorder="1" applyAlignment="1">
      <alignment horizontal="center" vertical="top"/>
    </xf>
    <xf numFmtId="189" fontId="3" fillId="3" borderId="10" xfId="22" applyNumberFormat="1" applyFont="1" applyFill="1" applyBorder="1"/>
    <xf numFmtId="49" fontId="7" fillId="3" borderId="10" xfId="22" applyNumberFormat="1" applyFont="1" applyFill="1" applyBorder="1" applyAlignment="1">
      <alignment horizontal="center"/>
    </xf>
    <xf numFmtId="189" fontId="3" fillId="2" borderId="15" xfId="22" applyNumberFormat="1" applyFont="1" applyFill="1" applyBorder="1"/>
    <xf numFmtId="49" fontId="3" fillId="2" borderId="15" xfId="22" quotePrefix="1" applyNumberFormat="1" applyFont="1" applyFill="1" applyBorder="1"/>
    <xf numFmtId="203" fontId="3" fillId="2" borderId="15" xfId="22" applyNumberFormat="1" applyFont="1" applyFill="1" applyBorder="1" applyAlignment="1">
      <alignment horizontal="center"/>
    </xf>
    <xf numFmtId="203" fontId="3" fillId="0" borderId="15" xfId="22" applyNumberFormat="1" applyFont="1" applyBorder="1" applyAlignment="1">
      <alignment horizontal="center"/>
    </xf>
    <xf numFmtId="189" fontId="3" fillId="0" borderId="15" xfId="22" applyNumberFormat="1" applyFont="1" applyBorder="1" applyAlignment="1">
      <alignment horizontal="center"/>
    </xf>
    <xf numFmtId="49" fontId="3" fillId="0" borderId="15" xfId="22" applyNumberFormat="1" applyFont="1" applyBorder="1"/>
    <xf numFmtId="49" fontId="3" fillId="0" borderId="15" xfId="22" quotePrefix="1" applyNumberFormat="1" applyFont="1" applyBorder="1"/>
    <xf numFmtId="0" fontId="3" fillId="0" borderId="15" xfId="22" applyFont="1" applyBorder="1" applyAlignment="1">
      <alignment horizontal="right"/>
    </xf>
    <xf numFmtId="0" fontId="3" fillId="2" borderId="15" xfId="22" applyFont="1" applyFill="1" applyBorder="1" applyAlignment="1">
      <alignment horizontal="right"/>
    </xf>
    <xf numFmtId="49" fontId="3" fillId="2" borderId="15" xfId="22" applyNumberFormat="1" applyFont="1" applyFill="1" applyBorder="1"/>
    <xf numFmtId="0" fontId="7" fillId="2" borderId="17" xfId="22" applyFont="1" applyFill="1" applyBorder="1" applyAlignment="1">
      <alignment horizontal="right"/>
    </xf>
    <xf numFmtId="49" fontId="7" fillId="2" borderId="17" xfId="22" applyNumberFormat="1" applyFont="1" applyFill="1" applyBorder="1"/>
    <xf numFmtId="49" fontId="3" fillId="2" borderId="15" xfId="22" applyNumberFormat="1" applyFont="1" applyFill="1" applyBorder="1" applyAlignment="1">
      <alignment horizontal="left" indent="1"/>
    </xf>
    <xf numFmtId="203" fontId="3" fillId="2" borderId="15" xfId="22" applyNumberFormat="1" applyFont="1" applyFill="1" applyBorder="1"/>
    <xf numFmtId="0" fontId="7" fillId="2" borderId="15" xfId="22" applyFont="1" applyFill="1" applyBorder="1" applyAlignment="1">
      <alignment horizontal="right"/>
    </xf>
    <xf numFmtId="0" fontId="5" fillId="2" borderId="15" xfId="22" applyFont="1" applyFill="1" applyBorder="1" applyAlignment="1">
      <alignment horizontal="center"/>
    </xf>
    <xf numFmtId="49" fontId="5" fillId="2" borderId="15" xfId="22" quotePrefix="1" applyNumberFormat="1" applyFont="1" applyFill="1" applyBorder="1" applyAlignment="1">
      <alignment horizontal="left" indent="1"/>
    </xf>
    <xf numFmtId="189" fontId="7" fillId="2" borderId="15" xfId="22" applyNumberFormat="1" applyFont="1" applyFill="1" applyBorder="1"/>
    <xf numFmtId="49" fontId="7" fillId="2" borderId="15" xfId="22" applyNumberFormat="1" applyFont="1" applyFill="1" applyBorder="1" applyAlignment="1">
      <alignment horizontal="center"/>
    </xf>
    <xf numFmtId="0" fontId="3" fillId="0" borderId="15" xfId="22" quotePrefix="1" applyFont="1" applyBorder="1" applyAlignment="1">
      <alignment vertical="top" wrapText="1"/>
    </xf>
    <xf numFmtId="0" fontId="3" fillId="0" borderId="15" xfId="22" applyFont="1" applyBorder="1" applyAlignment="1">
      <alignment horizontal="center" vertical="top" wrapText="1"/>
    </xf>
    <xf numFmtId="0" fontId="3" fillId="0" borderId="15" xfId="22" quotePrefix="1" applyFont="1" applyBorder="1"/>
    <xf numFmtId="0" fontId="3" fillId="0" borderId="15" xfId="22" applyFont="1" applyBorder="1" applyAlignment="1">
      <alignment vertical="top" wrapText="1"/>
    </xf>
    <xf numFmtId="203" fontId="3" fillId="2" borderId="15" xfId="22" applyNumberFormat="1" applyFont="1" applyFill="1" applyBorder="1" applyAlignment="1">
      <alignment horizontal="right"/>
    </xf>
    <xf numFmtId="0" fontId="6" fillId="0" borderId="15" xfId="22" applyFont="1" applyBorder="1"/>
    <xf numFmtId="189" fontId="3" fillId="2" borderId="16" xfId="22" applyNumberFormat="1" applyFont="1" applyFill="1" applyBorder="1"/>
    <xf numFmtId="43" fontId="3" fillId="0" borderId="0" xfId="1" applyFont="1"/>
    <xf numFmtId="0" fontId="49" fillId="0" borderId="13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2" borderId="15" xfId="1" applyFill="1" applyBorder="1"/>
    <xf numFmtId="43" fontId="6" fillId="2" borderId="15" xfId="1" applyFont="1" applyFill="1" applyBorder="1"/>
    <xf numFmtId="43" fontId="6" fillId="0" borderId="15" xfId="1" applyFont="1" applyBorder="1"/>
    <xf numFmtId="43" fontId="6" fillId="0" borderId="16" xfId="1" applyFont="1" applyBorder="1"/>
    <xf numFmtId="43" fontId="6" fillId="2" borderId="16" xfId="1" applyFont="1" applyFill="1" applyBorder="1"/>
    <xf numFmtId="43" fontId="6" fillId="2" borderId="17" xfId="1" applyFont="1" applyFill="1" applyBorder="1"/>
    <xf numFmtId="43" fontId="3" fillId="3" borderId="10" xfId="1" applyFill="1" applyBorder="1"/>
    <xf numFmtId="43" fontId="6" fillId="0" borderId="17" xfId="1" applyFont="1" applyBorder="1"/>
    <xf numFmtId="43" fontId="3" fillId="0" borderId="14" xfId="1" applyBorder="1"/>
    <xf numFmtId="43" fontId="3" fillId="2" borderId="14" xfId="1" applyFill="1" applyBorder="1"/>
    <xf numFmtId="43" fontId="6" fillId="2" borderId="67" xfId="1" applyFont="1" applyFill="1" applyBorder="1"/>
    <xf numFmtId="43" fontId="15" fillId="2" borderId="15" xfId="1" applyFont="1" applyFill="1" applyBorder="1"/>
    <xf numFmtId="43" fontId="15" fillId="2" borderId="67" xfId="1" applyFont="1" applyFill="1" applyBorder="1"/>
    <xf numFmtId="43" fontId="6" fillId="3" borderId="10" xfId="1" applyFont="1" applyFill="1" applyBorder="1"/>
    <xf numFmtId="43" fontId="3" fillId="2" borderId="17" xfId="1" applyFill="1" applyBorder="1"/>
    <xf numFmtId="43" fontId="3" fillId="0" borderId="15" xfId="1" applyBorder="1"/>
    <xf numFmtId="0" fontId="7" fillId="2" borderId="56" xfId="22" applyFont="1" applyFill="1" applyBorder="1" applyAlignment="1">
      <alignment horizontal="center"/>
    </xf>
    <xf numFmtId="49" fontId="7" fillId="2" borderId="56" xfId="22" applyNumberFormat="1" applyFont="1" applyFill="1" applyBorder="1"/>
    <xf numFmtId="43" fontId="3" fillId="0" borderId="56" xfId="1" applyFont="1" applyBorder="1"/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/>
    <xf numFmtId="43" fontId="3" fillId="2" borderId="56" xfId="1" applyFill="1" applyBorder="1"/>
    <xf numFmtId="43" fontId="3" fillId="0" borderId="15" xfId="1" applyFont="1" applyBorder="1"/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/>
    <xf numFmtId="0" fontId="6" fillId="2" borderId="15" xfId="22" quotePrefix="1" applyFont="1" applyFill="1" applyBorder="1"/>
    <xf numFmtId="49" fontId="6" fillId="2" borderId="15" xfId="22" quotePrefix="1" applyNumberFormat="1" applyFont="1" applyFill="1" applyBorder="1" applyAlignment="1">
      <alignment wrapText="1"/>
    </xf>
    <xf numFmtId="0" fontId="6" fillId="0" borderId="15" xfId="22" quotePrefix="1" applyFont="1" applyBorder="1"/>
    <xf numFmtId="0" fontId="3" fillId="2" borderId="15" xfId="22" applyFont="1" applyFill="1" applyBorder="1"/>
    <xf numFmtId="49" fontId="6" fillId="2" borderId="15" xfId="22" quotePrefix="1" applyNumberFormat="1" applyFont="1" applyFill="1" applyBorder="1"/>
    <xf numFmtId="0" fontId="5" fillId="0" borderId="15" xfId="0" applyFont="1" applyBorder="1"/>
    <xf numFmtId="0" fontId="5" fillId="0" borderId="67" xfId="0" applyFont="1" applyBorder="1"/>
    <xf numFmtId="0" fontId="3" fillId="0" borderId="67" xfId="0" applyFont="1" applyBorder="1"/>
    <xf numFmtId="43" fontId="3" fillId="0" borderId="67" xfId="1" applyFont="1" applyBorder="1"/>
    <xf numFmtId="0" fontId="3" fillId="0" borderId="67" xfId="0" applyFont="1" applyBorder="1" applyAlignment="1">
      <alignment horizontal="center" vertical="center"/>
    </xf>
    <xf numFmtId="43" fontId="3" fillId="0" borderId="16" xfId="1" applyFont="1" applyBorder="1"/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/>
    <xf numFmtId="0" fontId="7" fillId="2" borderId="17" xfId="22" applyFont="1" applyFill="1" applyBorder="1" applyAlignment="1">
      <alignment horizontal="center"/>
    </xf>
    <xf numFmtId="43" fontId="3" fillId="0" borderId="17" xfId="1" applyFont="1" applyBorder="1"/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/>
    <xf numFmtId="43" fontId="3" fillId="9" borderId="10" xfId="1" applyFont="1" applyFill="1" applyBorder="1"/>
    <xf numFmtId="0" fontId="3" fillId="9" borderId="10" xfId="0" applyFont="1" applyFill="1" applyBorder="1" applyAlignment="1">
      <alignment horizontal="center" vertical="center"/>
    </xf>
    <xf numFmtId="0" fontId="3" fillId="9" borderId="10" xfId="0" applyFont="1" applyFill="1" applyBorder="1"/>
    <xf numFmtId="43" fontId="3" fillId="9" borderId="10" xfId="1" applyFill="1" applyBorder="1"/>
    <xf numFmtId="0" fontId="7" fillId="0" borderId="17" xfId="22" applyFont="1" applyBorder="1" applyAlignment="1">
      <alignment horizontal="center"/>
    </xf>
    <xf numFmtId="49" fontId="7" fillId="0" borderId="17" xfId="22" applyNumberFormat="1" applyFont="1" applyBorder="1"/>
    <xf numFmtId="43" fontId="3" fillId="0" borderId="17" xfId="1" applyBorder="1"/>
    <xf numFmtId="189" fontId="3" fillId="9" borderId="10" xfId="22" applyNumberFormat="1" applyFont="1" applyFill="1" applyBorder="1"/>
    <xf numFmtId="49" fontId="7" fillId="9" borderId="10" xfId="22" applyNumberFormat="1" applyFont="1" applyFill="1" applyBorder="1" applyAlignment="1">
      <alignment horizontal="center"/>
    </xf>
    <xf numFmtId="0" fontId="3" fillId="2" borderId="16" xfId="22" applyFont="1" applyFill="1" applyBorder="1" applyAlignment="1">
      <alignment horizontal="right"/>
    </xf>
    <xf numFmtId="189" fontId="7" fillId="2" borderId="16" xfId="22" applyNumberFormat="1" applyFont="1" applyFill="1" applyBorder="1"/>
    <xf numFmtId="49" fontId="7" fillId="2" borderId="16" xfId="22" applyNumberFormat="1" applyFont="1" applyFill="1" applyBorder="1" applyAlignment="1">
      <alignment horizontal="center"/>
    </xf>
    <xf numFmtId="43" fontId="15" fillId="2" borderId="16" xfId="1" applyFont="1" applyFill="1" applyBorder="1"/>
    <xf numFmtId="49" fontId="7" fillId="2" borderId="17" xfId="22" applyNumberFormat="1" applyFont="1" applyFill="1" applyBorder="1" applyAlignment="1">
      <alignment horizontal="left"/>
    </xf>
    <xf numFmtId="43" fontId="6" fillId="9" borderId="10" xfId="1" applyFont="1" applyFill="1" applyBorder="1"/>
    <xf numFmtId="200" fontId="7" fillId="2" borderId="17" xfId="22" applyNumberFormat="1" applyFont="1" applyFill="1" applyBorder="1" applyAlignment="1">
      <alignment horizontal="center"/>
    </xf>
    <xf numFmtId="49" fontId="7" fillId="2" borderId="17" xfId="22" applyNumberFormat="1" applyFont="1" applyFill="1" applyBorder="1" applyAlignment="1">
      <alignment horizontal="left" indent="1"/>
    </xf>
    <xf numFmtId="43" fontId="3" fillId="0" borderId="16" xfId="1" applyBorder="1"/>
    <xf numFmtId="0" fontId="51" fillId="0" borderId="68" xfId="0" applyFont="1" applyBorder="1" applyAlignment="1">
      <alignment horizontal="center"/>
    </xf>
    <xf numFmtId="0" fontId="51" fillId="0" borderId="69" xfId="0" applyFont="1" applyBorder="1"/>
    <xf numFmtId="43" fontId="51" fillId="0" borderId="69" xfId="1" applyFont="1" applyBorder="1"/>
    <xf numFmtId="0" fontId="51" fillId="0" borderId="69" xfId="0" applyFont="1" applyBorder="1" applyAlignment="1">
      <alignment horizontal="center" vertical="center"/>
    </xf>
    <xf numFmtId="43" fontId="51" fillId="0" borderId="70" xfId="1" applyFont="1" applyBorder="1"/>
    <xf numFmtId="43" fontId="51" fillId="0" borderId="71" xfId="1" applyFont="1" applyBorder="1"/>
    <xf numFmtId="43" fontId="3" fillId="0" borderId="15" xfId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3" fontId="6" fillId="0" borderId="17" xfId="1" applyFont="1" applyBorder="1" applyAlignment="1">
      <alignment vertical="center"/>
    </xf>
    <xf numFmtId="43" fontId="6" fillId="0" borderId="15" xfId="1" applyFont="1" applyBorder="1" applyAlignment="1">
      <alignment vertical="center"/>
    </xf>
    <xf numFmtId="43" fontId="3" fillId="0" borderId="15" xfId="0" applyNumberFormat="1" applyFont="1" applyBorder="1"/>
    <xf numFmtId="43" fontId="3" fillId="9" borderId="10" xfId="0" applyNumberFormat="1" applyFont="1" applyFill="1" applyBorder="1"/>
    <xf numFmtId="43" fontId="6" fillId="0" borderId="15" xfId="1" applyFont="1" applyFill="1" applyBorder="1"/>
    <xf numFmtId="43" fontId="6" fillId="0" borderId="16" xfId="1" applyFont="1" applyFill="1" applyBorder="1"/>
    <xf numFmtId="43" fontId="75" fillId="0" borderId="0" xfId="1" applyFont="1" applyBorder="1" applyAlignment="1">
      <alignment horizontal="right" vertical="center"/>
    </xf>
    <xf numFmtId="43" fontId="3" fillId="0" borderId="15" xfId="1" applyFont="1" applyBorder="1" applyAlignment="1"/>
    <xf numFmtId="0" fontId="3" fillId="0" borderId="15" xfId="0" applyFont="1" applyBorder="1" applyAlignment="1">
      <alignment horizontal="center"/>
    </xf>
    <xf numFmtId="43" fontId="66" fillId="0" borderId="51" xfId="1" applyFont="1" applyBorder="1"/>
    <xf numFmtId="43" fontId="66" fillId="0" borderId="25" xfId="1" applyFont="1" applyBorder="1" applyAlignment="1">
      <alignment vertical="center"/>
    </xf>
    <xf numFmtId="43" fontId="58" fillId="0" borderId="15" xfId="1" applyFont="1" applyBorder="1" applyAlignment="1">
      <alignment vertical="center"/>
    </xf>
    <xf numFmtId="43" fontId="66" fillId="0" borderId="59" xfId="1" applyFont="1" applyBorder="1" applyAlignment="1">
      <alignment vertical="center"/>
    </xf>
    <xf numFmtId="43" fontId="66" fillId="0" borderId="15" xfId="1" applyFont="1" applyBorder="1" applyAlignment="1">
      <alignment horizontal="center" vertical="top"/>
    </xf>
    <xf numFmtId="43" fontId="69" fillId="0" borderId="10" xfId="1" applyFont="1" applyBorder="1" applyAlignment="1">
      <alignment horizontal="center" vertical="center"/>
    </xf>
    <xf numFmtId="43" fontId="69" fillId="0" borderId="11" xfId="1" applyFont="1" applyBorder="1" applyAlignment="1">
      <alignment horizontal="center" vertical="center"/>
    </xf>
    <xf numFmtId="43" fontId="67" fillId="0" borderId="1" xfId="26" applyFont="1" applyFill="1" applyBorder="1" applyAlignment="1">
      <alignment horizontal="right" vertical="center"/>
    </xf>
    <xf numFmtId="43" fontId="67" fillId="0" borderId="65" xfId="26" applyFont="1" applyFill="1" applyBorder="1" applyAlignment="1">
      <alignment horizontal="right" vertical="center"/>
    </xf>
    <xf numFmtId="43" fontId="69" fillId="0" borderId="65" xfId="26" applyFont="1" applyFill="1" applyBorder="1" applyAlignment="1">
      <alignment horizontal="right" vertical="center"/>
    </xf>
    <xf numFmtId="43" fontId="67" fillId="0" borderId="65" xfId="26" quotePrefix="1" applyFont="1" applyFill="1" applyBorder="1" applyAlignment="1">
      <alignment horizontal="right" vertical="center"/>
    </xf>
    <xf numFmtId="43" fontId="67" fillId="0" borderId="65" xfId="26" applyFont="1" applyFill="1" applyBorder="1" applyAlignment="1">
      <alignment horizontal="center"/>
    </xf>
    <xf numFmtId="43" fontId="69" fillId="0" borderId="65" xfId="26" applyFont="1" applyFill="1" applyBorder="1" applyAlignment="1">
      <alignment horizontal="center"/>
    </xf>
    <xf numFmtId="43" fontId="67" fillId="0" borderId="65" xfId="26" applyFont="1" applyFill="1" applyBorder="1" applyAlignment="1">
      <alignment horizontal="left" vertical="center" indent="1"/>
    </xf>
    <xf numFmtId="49" fontId="67" fillId="0" borderId="65" xfId="26" applyNumberFormat="1" applyFont="1" applyFill="1" applyBorder="1" applyAlignment="1">
      <alignment horizontal="center" vertical="center"/>
    </xf>
    <xf numFmtId="43" fontId="69" fillId="0" borderId="65" xfId="26" applyFont="1" applyFill="1" applyBorder="1" applyAlignment="1">
      <alignment horizontal="left" vertical="center" indent="1"/>
    </xf>
    <xf numFmtId="43" fontId="69" fillId="0" borderId="65" xfId="26" applyFont="1" applyFill="1" applyBorder="1"/>
    <xf numFmtId="43" fontId="67" fillId="0" borderId="65" xfId="26" applyFont="1" applyFill="1" applyBorder="1" applyAlignment="1">
      <alignment vertical="center"/>
    </xf>
    <xf numFmtId="43" fontId="67" fillId="0" borderId="65" xfId="26" applyFont="1" applyFill="1" applyBorder="1" applyAlignment="1">
      <alignment horizontal="center" vertical="center"/>
    </xf>
    <xf numFmtId="49" fontId="69" fillId="0" borderId="65" xfId="26" applyNumberFormat="1" applyFont="1" applyFill="1" applyBorder="1" applyAlignment="1">
      <alignment vertical="center"/>
    </xf>
    <xf numFmtId="43" fontId="69" fillId="0" borderId="65" xfId="26" applyFont="1" applyFill="1" applyBorder="1" applyAlignment="1">
      <alignment vertical="center"/>
    </xf>
    <xf numFmtId="49" fontId="67" fillId="0" borderId="65" xfId="26" applyNumberFormat="1" applyFont="1" applyFill="1" applyBorder="1" applyAlignment="1">
      <alignment vertical="center"/>
    </xf>
    <xf numFmtId="189" fontId="67" fillId="0" borderId="65" xfId="26" applyNumberFormat="1" applyFont="1" applyFill="1" applyBorder="1" applyAlignment="1">
      <alignment vertical="center"/>
    </xf>
    <xf numFmtId="189" fontId="69" fillId="0" borderId="65" xfId="26" applyNumberFormat="1" applyFont="1" applyFill="1" applyBorder="1" applyAlignment="1">
      <alignment vertical="center"/>
    </xf>
    <xf numFmtId="0" fontId="69" fillId="16" borderId="66" xfId="71" applyFont="1" applyFill="1" applyBorder="1" applyAlignment="1">
      <alignment horizontal="center" vertical="center"/>
    </xf>
    <xf numFmtId="3" fontId="69" fillId="16" borderId="66" xfId="71" applyNumberFormat="1" applyFont="1" applyFill="1" applyBorder="1" applyAlignment="1">
      <alignment horizontal="center" vertical="center"/>
    </xf>
    <xf numFmtId="3" fontId="69" fillId="16" borderId="66" xfId="71" applyNumberFormat="1" applyFont="1" applyFill="1" applyBorder="1" applyAlignment="1">
      <alignment horizontal="center" vertical="center" shrinkToFit="1"/>
    </xf>
    <xf numFmtId="43" fontId="69" fillId="16" borderId="66" xfId="26" applyFont="1" applyFill="1" applyBorder="1" applyAlignment="1">
      <alignment horizontal="right" vertical="center"/>
    </xf>
    <xf numFmtId="193" fontId="25" fillId="0" borderId="15" xfId="16" applyNumberFormat="1" applyFont="1" applyBorder="1" applyAlignment="1">
      <alignment horizontal="right"/>
    </xf>
    <xf numFmtId="189" fontId="66" fillId="0" borderId="10" xfId="1" applyNumberFormat="1" applyFont="1" applyFill="1" applyBorder="1" applyAlignment="1">
      <alignment horizontal="center" vertical="center"/>
    </xf>
    <xf numFmtId="189" fontId="66" fillId="0" borderId="10" xfId="1" applyNumberFormat="1" applyFont="1" applyFill="1" applyBorder="1" applyAlignment="1">
      <alignment vertical="center"/>
    </xf>
    <xf numFmtId="43" fontId="66" fillId="0" borderId="10" xfId="1" applyFont="1" applyFill="1" applyBorder="1" applyAlignment="1">
      <alignment vertical="center"/>
    </xf>
    <xf numFmtId="43" fontId="66" fillId="0" borderId="10" xfId="1" applyFont="1" applyFill="1" applyBorder="1" applyAlignment="1">
      <alignment horizontal="right" vertical="center"/>
    </xf>
    <xf numFmtId="43" fontId="66" fillId="0" borderId="10" xfId="31" applyFont="1" applyFill="1" applyBorder="1" applyAlignment="1">
      <alignment horizontal="center"/>
    </xf>
    <xf numFmtId="43" fontId="66" fillId="0" borderId="10" xfId="1" applyFont="1" applyFill="1" applyBorder="1"/>
    <xf numFmtId="43" fontId="66" fillId="0" borderId="10" xfId="31" applyFont="1" applyFill="1" applyBorder="1"/>
    <xf numFmtId="43" fontId="66" fillId="0" borderId="10" xfId="1" applyFont="1" applyFill="1" applyBorder="1" applyAlignment="1">
      <alignment horizontal="right"/>
    </xf>
    <xf numFmtId="43" fontId="66" fillId="0" borderId="10" xfId="1" applyFont="1" applyFill="1" applyBorder="1" applyAlignment="1">
      <alignment horizontal="center"/>
    </xf>
    <xf numFmtId="189" fontId="66" fillId="0" borderId="10" xfId="1" applyNumberFormat="1" applyFont="1" applyFill="1" applyBorder="1" applyAlignment="1">
      <alignment horizontal="center"/>
    </xf>
    <xf numFmtId="4" fontId="66" fillId="0" borderId="10" xfId="34" applyNumberFormat="1" applyFont="1" applyFill="1" applyBorder="1" applyAlignment="1">
      <alignment horizontal="center" vertical="center"/>
    </xf>
    <xf numFmtId="43" fontId="72" fillId="0" borderId="10" xfId="1" applyFont="1" applyFill="1" applyBorder="1" applyAlignment="1">
      <alignment vertical="center"/>
    </xf>
    <xf numFmtId="43" fontId="66" fillId="0" borderId="17" xfId="1" applyFont="1" applyFill="1" applyBorder="1" applyAlignment="1">
      <alignment horizontal="center"/>
    </xf>
    <xf numFmtId="43" fontId="72" fillId="0" borderId="5" xfId="1" applyFont="1" applyFill="1" applyBorder="1" applyAlignment="1">
      <alignment vertical="center"/>
    </xf>
    <xf numFmtId="43" fontId="66" fillId="0" borderId="10" xfId="1" applyFont="1" applyFill="1" applyBorder="1" applyAlignment="1">
      <alignment horizontal="center" vertical="center"/>
    </xf>
    <xf numFmtId="43" fontId="58" fillId="0" borderId="10" xfId="1" applyFont="1" applyFill="1" applyBorder="1"/>
    <xf numFmtId="43" fontId="66" fillId="0" borderId="10" xfId="31" applyFont="1" applyFill="1" applyBorder="1" applyAlignment="1">
      <alignment vertical="center"/>
    </xf>
    <xf numFmtId="43" fontId="58" fillId="0" borderId="10" xfId="1" applyFont="1" applyFill="1" applyBorder="1" applyAlignment="1">
      <alignment horizontal="center" vertical="center"/>
    </xf>
    <xf numFmtId="43" fontId="58" fillId="0" borderId="10" xfId="1" applyFont="1" applyFill="1" applyBorder="1" applyAlignment="1">
      <alignment vertical="center"/>
    </xf>
    <xf numFmtId="43" fontId="66" fillId="0" borderId="10" xfId="31" applyFont="1" applyFill="1" applyBorder="1" applyAlignment="1">
      <alignment horizontal="right"/>
    </xf>
    <xf numFmtId="43" fontId="67" fillId="0" borderId="5" xfId="1" applyFont="1" applyBorder="1" applyAlignment="1">
      <alignment horizontal="center" vertical="center"/>
    </xf>
    <xf numFmtId="43" fontId="67" fillId="0" borderId="10" xfId="1" applyFont="1" applyBorder="1" applyAlignment="1">
      <alignment horizontal="center" vertical="center"/>
    </xf>
    <xf numFmtId="43" fontId="66" fillId="7" borderId="10" xfId="1" applyFont="1" applyFill="1" applyBorder="1" applyAlignment="1">
      <alignment horizontal="center"/>
    </xf>
    <xf numFmtId="43" fontId="66" fillId="8" borderId="10" xfId="1" applyFont="1" applyFill="1" applyBorder="1" applyAlignment="1">
      <alignment horizontal="center"/>
    </xf>
    <xf numFmtId="43" fontId="66" fillId="4" borderId="10" xfId="1" applyFont="1" applyFill="1" applyBorder="1" applyAlignment="1">
      <alignment horizontal="center" vertical="center"/>
    </xf>
    <xf numFmtId="43" fontId="66" fillId="6" borderId="10" xfId="1" applyFont="1" applyFill="1" applyBorder="1" applyAlignment="1">
      <alignment horizontal="center"/>
    </xf>
    <xf numFmtId="4" fontId="66" fillId="0" borderId="10" xfId="31" applyNumberFormat="1" applyFont="1" applyFill="1" applyBorder="1" applyAlignment="1">
      <alignment horizontal="center"/>
    </xf>
    <xf numFmtId="4" fontId="66" fillId="0" borderId="10" xfId="31" applyNumberFormat="1" applyFont="1" applyFill="1" applyBorder="1"/>
    <xf numFmtId="4" fontId="66" fillId="0" borderId="10" xfId="31" applyNumberFormat="1" applyFont="1" applyFill="1" applyBorder="1" applyAlignment="1">
      <alignment horizontal="right"/>
    </xf>
    <xf numFmtId="4" fontId="66" fillId="0" borderId="10" xfId="1" applyNumberFormat="1" applyFont="1" applyFill="1" applyBorder="1" applyAlignment="1">
      <alignment vertical="center"/>
    </xf>
    <xf numFmtId="4" fontId="66" fillId="0" borderId="10" xfId="1" applyNumberFormat="1" applyFont="1" applyFill="1" applyBorder="1"/>
    <xf numFmtId="4" fontId="66" fillId="0" borderId="10" xfId="1" applyNumberFormat="1" applyFont="1" applyFill="1" applyBorder="1" applyAlignment="1">
      <alignment horizontal="right"/>
    </xf>
    <xf numFmtId="4" fontId="66" fillId="0" borderId="10" xfId="31" applyNumberFormat="1" applyFont="1" applyFill="1" applyBorder="1" applyAlignment="1">
      <alignment vertical="center"/>
    </xf>
    <xf numFmtId="4" fontId="66" fillId="0" borderId="10" xfId="1" applyNumberFormat="1" applyFont="1" applyFill="1" applyBorder="1" applyAlignment="1">
      <alignment horizontal="right" vertical="center"/>
    </xf>
    <xf numFmtId="2" fontId="66" fillId="0" borderId="10" xfId="1" applyNumberFormat="1" applyFont="1" applyFill="1" applyBorder="1" applyAlignment="1">
      <alignment horizontal="right" vertical="center"/>
    </xf>
    <xf numFmtId="2" fontId="66" fillId="0" borderId="10" xfId="31" applyNumberFormat="1" applyFont="1" applyFill="1" applyBorder="1" applyAlignment="1">
      <alignment horizontal="right" vertical="center"/>
    </xf>
    <xf numFmtId="0" fontId="66" fillId="0" borderId="10" xfId="1" applyNumberFormat="1" applyFont="1" applyFill="1" applyBorder="1" applyAlignment="1">
      <alignment vertical="center"/>
    </xf>
    <xf numFmtId="43" fontId="74" fillId="0" borderId="10" xfId="1" applyFont="1" applyFill="1" applyBorder="1" applyAlignment="1">
      <alignment horizontal="right" vertical="center"/>
    </xf>
    <xf numFmtId="0" fontId="66" fillId="0" borderId="0" xfId="66" applyFont="1" applyAlignment="1">
      <alignment vertical="center"/>
    </xf>
    <xf numFmtId="43" fontId="66" fillId="0" borderId="29" xfId="66" applyNumberFormat="1" applyFont="1" applyBorder="1" applyAlignment="1">
      <alignment vertical="center"/>
    </xf>
    <xf numFmtId="188" fontId="66" fillId="0" borderId="0" xfId="66" applyNumberFormat="1" applyFont="1" applyAlignment="1">
      <alignment vertical="center"/>
    </xf>
    <xf numFmtId="43" fontId="3" fillId="0" borderId="15" xfId="0" applyNumberFormat="1" applyFont="1" applyBorder="1" applyAlignment="1">
      <alignment vertical="center"/>
    </xf>
    <xf numFmtId="0" fontId="35" fillId="0" borderId="7" xfId="0" quotePrefix="1" applyFont="1" applyBorder="1"/>
    <xf numFmtId="0" fontId="69" fillId="0" borderId="65" xfId="76" quotePrefix="1" applyFont="1" applyBorder="1" applyAlignment="1">
      <alignment horizontal="left" vertical="center" indent="1"/>
    </xf>
    <xf numFmtId="0" fontId="67" fillId="16" borderId="66" xfId="0" applyFont="1" applyFill="1" applyBorder="1"/>
    <xf numFmtId="0" fontId="80" fillId="0" borderId="14" xfId="1" applyNumberFormat="1" applyFont="1" applyFill="1" applyBorder="1"/>
    <xf numFmtId="43" fontId="80" fillId="0" borderId="14" xfId="1" applyFont="1" applyFill="1" applyBorder="1"/>
    <xf numFmtId="0" fontId="81" fillId="0" borderId="15" xfId="1" applyNumberFormat="1" applyFont="1" applyFill="1" applyBorder="1" applyAlignment="1">
      <alignment horizontal="right"/>
    </xf>
    <xf numFmtId="43" fontId="81" fillId="0" borderId="15" xfId="1" applyFont="1" applyFill="1" applyBorder="1" applyAlignment="1">
      <alignment horizontal="left"/>
    </xf>
    <xf numFmtId="43" fontId="80" fillId="0" borderId="15" xfId="1" applyFont="1" applyFill="1" applyBorder="1"/>
    <xf numFmtId="43" fontId="81" fillId="0" borderId="15" xfId="1" applyFont="1" applyFill="1" applyBorder="1"/>
    <xf numFmtId="43" fontId="80" fillId="0" borderId="15" xfId="1" quotePrefix="1" applyFont="1" applyFill="1" applyBorder="1"/>
    <xf numFmtId="43" fontId="81" fillId="0" borderId="15" xfId="1" applyFont="1" applyFill="1" applyBorder="1" applyAlignment="1">
      <alignment horizontal="left" indent="1"/>
    </xf>
    <xf numFmtId="43" fontId="5" fillId="0" borderId="18" xfId="1" applyFont="1" applyBorder="1"/>
    <xf numFmtId="0" fontId="5" fillId="0" borderId="18" xfId="0" applyFont="1" applyBorder="1" applyAlignment="1">
      <alignment horizontal="center"/>
    </xf>
    <xf numFmtId="43" fontId="52" fillId="0" borderId="18" xfId="1" applyFont="1" applyBorder="1"/>
    <xf numFmtId="188" fontId="5" fillId="0" borderId="18" xfId="21" applyFont="1" applyBorder="1"/>
    <xf numFmtId="188" fontId="5" fillId="0" borderId="17" xfId="21" applyFont="1" applyBorder="1"/>
    <xf numFmtId="0" fontId="5" fillId="0" borderId="17" xfId="0" applyFont="1" applyBorder="1"/>
    <xf numFmtId="0" fontId="80" fillId="0" borderId="17" xfId="1" applyNumberFormat="1" applyFont="1" applyFill="1" applyBorder="1" applyAlignment="1">
      <alignment horizontal="right"/>
    </xf>
    <xf numFmtId="0" fontId="81" fillId="0" borderId="72" xfId="1" applyNumberFormat="1" applyFont="1" applyFill="1" applyBorder="1" applyAlignment="1">
      <alignment horizontal="right"/>
    </xf>
    <xf numFmtId="43" fontId="81" fillId="0" borderId="72" xfId="1" applyFont="1" applyFill="1" applyBorder="1" applyAlignment="1">
      <alignment horizontal="left"/>
    </xf>
    <xf numFmtId="43" fontId="3" fillId="0" borderId="52" xfId="1" applyFont="1" applyBorder="1" applyAlignment="1">
      <alignment horizontal="right"/>
    </xf>
    <xf numFmtId="43" fontId="3" fillId="0" borderId="15" xfId="1" applyFont="1" applyBorder="1" applyAlignment="1">
      <alignment horizontal="right"/>
    </xf>
    <xf numFmtId="197" fontId="3" fillId="0" borderId="52" xfId="1" applyNumberFormat="1" applyFont="1" applyBorder="1" applyAlignment="1">
      <alignment horizontal="center"/>
    </xf>
    <xf numFmtId="199" fontId="3" fillId="0" borderId="15" xfId="1" applyNumberFormat="1" applyFont="1" applyBorder="1" applyAlignment="1">
      <alignment horizontal="right"/>
    </xf>
    <xf numFmtId="0" fontId="81" fillId="0" borderId="17" xfId="1" applyNumberFormat="1" applyFont="1" applyFill="1" applyBorder="1" applyAlignment="1">
      <alignment horizontal="right"/>
    </xf>
    <xf numFmtId="43" fontId="81" fillId="0" borderId="17" xfId="1" applyFont="1" applyFill="1" applyBorder="1" applyAlignment="1">
      <alignment horizontal="left"/>
    </xf>
    <xf numFmtId="0" fontId="81" fillId="0" borderId="15" xfId="1" applyNumberFormat="1" applyFont="1" applyBorder="1" applyAlignment="1">
      <alignment horizontal="right"/>
    </xf>
    <xf numFmtId="0" fontId="4" fillId="0" borderId="56" xfId="0" applyFont="1" applyBorder="1" applyAlignment="1">
      <alignment horizontal="right"/>
    </xf>
    <xf numFmtId="43" fontId="4" fillId="0" borderId="56" xfId="1" applyFont="1" applyBorder="1"/>
    <xf numFmtId="0" fontId="4" fillId="0" borderId="56" xfId="0" applyFont="1" applyBorder="1" applyAlignment="1">
      <alignment horizontal="center"/>
    </xf>
    <xf numFmtId="43" fontId="47" fillId="0" borderId="56" xfId="1" applyFont="1" applyBorder="1"/>
    <xf numFmtId="188" fontId="4" fillId="0" borderId="56" xfId="21" applyFont="1" applyBorder="1"/>
    <xf numFmtId="0" fontId="4" fillId="0" borderId="56" xfId="0" applyFont="1" applyBorder="1"/>
    <xf numFmtId="0" fontId="4" fillId="0" borderId="7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/>
    </xf>
    <xf numFmtId="43" fontId="4" fillId="0" borderId="72" xfId="1" applyFont="1" applyBorder="1"/>
    <xf numFmtId="0" fontId="4" fillId="0" borderId="72" xfId="0" applyFont="1" applyBorder="1" applyAlignment="1">
      <alignment horizontal="center"/>
    </xf>
    <xf numFmtId="43" fontId="47" fillId="0" borderId="72" xfId="1" applyFont="1" applyBorder="1"/>
    <xf numFmtId="188" fontId="4" fillId="0" borderId="72" xfId="21" applyFont="1" applyBorder="1"/>
    <xf numFmtId="0" fontId="4" fillId="0" borderId="72" xfId="0" applyFont="1" applyBorder="1"/>
    <xf numFmtId="43" fontId="3" fillId="0" borderId="0" xfId="1" applyFont="1" applyAlignment="1">
      <alignment horizontal="center"/>
    </xf>
    <xf numFmtId="189" fontId="3" fillId="2" borderId="16" xfId="22" applyNumberFormat="1" applyFont="1" applyFill="1" applyBorder="1" applyAlignment="1">
      <alignment horizontal="center" vertical="center"/>
    </xf>
    <xf numFmtId="189" fontId="3" fillId="2" borderId="15" xfId="22" applyNumberFormat="1" applyFont="1" applyFill="1" applyBorder="1" applyAlignment="1">
      <alignment horizontal="center" vertical="center"/>
    </xf>
    <xf numFmtId="0" fontId="6" fillId="2" borderId="16" xfId="22" quotePrefix="1" applyFont="1" applyFill="1" applyBorder="1" applyAlignment="1">
      <alignment wrapText="1"/>
    </xf>
    <xf numFmtId="43" fontId="3" fillId="0" borderId="15" xfId="1" applyFont="1" applyFill="1" applyBorder="1"/>
    <xf numFmtId="189" fontId="3" fillId="0" borderId="16" xfId="22" applyNumberFormat="1" applyFont="1" applyBorder="1" applyAlignment="1">
      <alignment horizontal="center"/>
    </xf>
    <xf numFmtId="189" fontId="3" fillId="0" borderId="15" xfId="22" applyNumberFormat="1" applyFont="1" applyBorder="1" applyAlignment="1">
      <alignment horizontal="center" vertical="top" wrapText="1"/>
    </xf>
    <xf numFmtId="189" fontId="3" fillId="0" borderId="15" xfId="22" applyNumberFormat="1" applyFont="1" applyBorder="1"/>
    <xf numFmtId="189" fontId="3" fillId="0" borderId="15" xfId="22" applyNumberFormat="1" applyFont="1" applyBorder="1" applyAlignment="1">
      <alignment horizontal="right"/>
    </xf>
    <xf numFmtId="49" fontId="3" fillId="2" borderId="15" xfId="22" quotePrefix="1" applyNumberFormat="1" applyFont="1" applyFill="1" applyBorder="1" applyAlignment="1">
      <alignment wrapText="1"/>
    </xf>
    <xf numFmtId="43" fontId="3" fillId="0" borderId="67" xfId="0" applyNumberFormat="1" applyFont="1" applyBorder="1"/>
    <xf numFmtId="49" fontId="67" fillId="0" borderId="1" xfId="21" applyNumberFormat="1" applyFont="1" applyFill="1" applyBorder="1" applyAlignment="1">
      <alignment horizontal="center" vertical="center" shrinkToFit="1"/>
    </xf>
    <xf numFmtId="49" fontId="67" fillId="0" borderId="65" xfId="21" applyNumberFormat="1" applyFont="1" applyFill="1" applyBorder="1" applyAlignment="1">
      <alignment horizontal="center" vertical="center" shrinkToFit="1"/>
    </xf>
    <xf numFmtId="49" fontId="67" fillId="0" borderId="65" xfId="0" applyNumberFormat="1" applyFont="1" applyBorder="1" applyAlignment="1">
      <alignment horizontal="center"/>
    </xf>
    <xf numFmtId="49" fontId="69" fillId="0" borderId="65" xfId="21" applyNumberFormat="1" applyFont="1" applyFill="1" applyBorder="1" applyAlignment="1">
      <alignment horizontal="center" vertical="center" shrinkToFit="1"/>
    </xf>
    <xf numFmtId="49" fontId="67" fillId="0" borderId="65" xfId="72" applyNumberFormat="1" applyFont="1" applyFill="1" applyBorder="1" applyAlignment="1">
      <alignment horizontal="center" vertical="center" shrinkToFit="1"/>
    </xf>
    <xf numFmtId="49" fontId="67" fillId="0" borderId="65" xfId="73" applyNumberFormat="1" applyFont="1" applyFill="1" applyBorder="1" applyAlignment="1">
      <alignment horizontal="center" vertical="center"/>
    </xf>
    <xf numFmtId="49" fontId="67" fillId="10" borderId="65" xfId="72" applyNumberFormat="1" applyFont="1" applyFill="1" applyBorder="1" applyAlignment="1">
      <alignment horizontal="center" vertical="center" shrinkToFit="1"/>
    </xf>
    <xf numFmtId="49" fontId="67" fillId="10" borderId="65" xfId="76" applyNumberFormat="1" applyFont="1" applyFill="1" applyBorder="1" applyAlignment="1">
      <alignment horizontal="center" vertical="center"/>
    </xf>
    <xf numFmtId="49" fontId="67" fillId="10" borderId="65" xfId="0" applyNumberFormat="1" applyFont="1" applyFill="1" applyBorder="1" applyAlignment="1">
      <alignment horizontal="center"/>
    </xf>
    <xf numFmtId="49" fontId="69" fillId="11" borderId="65" xfId="0" applyNumberFormat="1" applyFont="1" applyFill="1" applyBorder="1" applyAlignment="1">
      <alignment horizontal="center"/>
    </xf>
    <xf numFmtId="49" fontId="67" fillId="0" borderId="65" xfId="0" applyNumberFormat="1" applyFont="1" applyBorder="1" applyAlignment="1">
      <alignment horizontal="center" vertical="top"/>
    </xf>
    <xf numFmtId="49" fontId="67" fillId="6" borderId="65" xfId="0" applyNumberFormat="1" applyFont="1" applyFill="1" applyBorder="1" applyAlignment="1">
      <alignment horizontal="center"/>
    </xf>
    <xf numFmtId="49" fontId="67" fillId="12" borderId="65" xfId="26" applyNumberFormat="1" applyFont="1" applyFill="1" applyBorder="1" applyAlignment="1">
      <alignment horizontal="center" vertical="center"/>
    </xf>
    <xf numFmtId="49" fontId="69" fillId="6" borderId="65" xfId="26" applyNumberFormat="1" applyFont="1" applyFill="1" applyBorder="1" applyAlignment="1">
      <alignment horizontal="center" vertical="center"/>
    </xf>
    <xf numFmtId="49" fontId="69" fillId="0" borderId="65" xfId="26" applyNumberFormat="1" applyFont="1" applyFill="1" applyBorder="1" applyAlignment="1">
      <alignment horizontal="center" vertical="center"/>
    </xf>
    <xf numFmtId="49" fontId="67" fillId="8" borderId="65" xfId="0" applyNumberFormat="1" applyFont="1" applyFill="1" applyBorder="1" applyAlignment="1">
      <alignment horizontal="center"/>
    </xf>
    <xf numFmtId="190" fontId="67" fillId="0" borderId="65" xfId="78" applyNumberFormat="1" applyFont="1" applyFill="1" applyBorder="1" applyAlignment="1">
      <alignment horizontal="center" vertical="center"/>
    </xf>
    <xf numFmtId="49" fontId="67" fillId="13" borderId="65" xfId="26" applyNumberFormat="1" applyFont="1" applyFill="1" applyBorder="1" applyAlignment="1">
      <alignment horizontal="center" vertical="center"/>
    </xf>
    <xf numFmtId="49" fontId="67" fillId="14" borderId="65" xfId="76" applyNumberFormat="1" applyFont="1" applyFill="1" applyBorder="1" applyAlignment="1">
      <alignment horizontal="center" vertical="center"/>
    </xf>
    <xf numFmtId="49" fontId="67" fillId="15" borderId="65" xfId="0" applyNumberFormat="1" applyFont="1" applyFill="1" applyBorder="1" applyAlignment="1">
      <alignment horizontal="center"/>
    </xf>
    <xf numFmtId="3" fontId="67" fillId="0" borderId="1" xfId="21" applyNumberFormat="1" applyFont="1" applyFill="1" applyBorder="1" applyAlignment="1">
      <alignment horizontal="center" vertical="center" shrinkToFit="1"/>
    </xf>
    <xf numFmtId="3" fontId="67" fillId="0" borderId="65" xfId="21" applyNumberFormat="1" applyFont="1" applyFill="1" applyBorder="1" applyAlignment="1">
      <alignment horizontal="center" vertical="center" shrinkToFit="1"/>
    </xf>
    <xf numFmtId="3" fontId="69" fillId="16" borderId="66" xfId="21" applyNumberFormat="1" applyFont="1" applyFill="1" applyBorder="1" applyAlignment="1">
      <alignment horizontal="center" vertical="center" shrinkToFit="1"/>
    </xf>
    <xf numFmtId="0" fontId="6" fillId="17" borderId="15" xfId="22" quotePrefix="1" applyFont="1" applyFill="1" applyBorder="1"/>
    <xf numFmtId="43" fontId="3" fillId="17" borderId="15" xfId="1" applyFont="1" applyFill="1" applyBorder="1"/>
    <xf numFmtId="0" fontId="3" fillId="17" borderId="15" xfId="0" applyFont="1" applyFill="1" applyBorder="1" applyAlignment="1">
      <alignment horizontal="center" vertical="center"/>
    </xf>
    <xf numFmtId="0" fontId="3" fillId="17" borderId="15" xfId="0" applyFont="1" applyFill="1" applyBorder="1"/>
    <xf numFmtId="43" fontId="3" fillId="17" borderId="15" xfId="0" applyNumberFormat="1" applyFont="1" applyFill="1" applyBorder="1"/>
    <xf numFmtId="43" fontId="3" fillId="17" borderId="15" xfId="1" applyFill="1" applyBorder="1"/>
    <xf numFmtId="0" fontId="6" fillId="2" borderId="15" xfId="22" quotePrefix="1" applyFont="1" applyFill="1" applyBorder="1" applyAlignment="1">
      <alignment wrapText="1"/>
    </xf>
    <xf numFmtId="49" fontId="3" fillId="2" borderId="15" xfId="22" applyNumberFormat="1" applyFont="1" applyFill="1" applyBorder="1" applyAlignment="1">
      <alignment wrapText="1"/>
    </xf>
    <xf numFmtId="49" fontId="3" fillId="0" borderId="15" xfId="22" quotePrefix="1" applyNumberFormat="1" applyFont="1" applyBorder="1" applyAlignment="1">
      <alignment wrapText="1"/>
    </xf>
    <xf numFmtId="4" fontId="66" fillId="0" borderId="10" xfId="1" applyNumberFormat="1" applyFont="1" applyFill="1" applyBorder="1" applyAlignment="1">
      <alignment horizontal="center" vertical="center"/>
    </xf>
    <xf numFmtId="43" fontId="58" fillId="8" borderId="10" xfId="1" applyFont="1" applyFill="1" applyBorder="1" applyAlignment="1">
      <alignment horizontal="center"/>
    </xf>
    <xf numFmtId="201" fontId="66" fillId="0" borderId="10" xfId="67" applyNumberFormat="1" applyFont="1" applyBorder="1" applyAlignment="1">
      <alignment horizontal="center" vertical="center"/>
    </xf>
    <xf numFmtId="43" fontId="69" fillId="9" borderId="10" xfId="1" applyFont="1" applyFill="1" applyBorder="1" applyAlignment="1">
      <alignment horizontal="right" vertical="center"/>
    </xf>
    <xf numFmtId="3" fontId="58" fillId="8" borderId="10" xfId="68" applyNumberFormat="1" applyFont="1" applyFill="1" applyBorder="1" applyAlignment="1">
      <alignment horizontal="center"/>
    </xf>
    <xf numFmtId="43" fontId="3" fillId="0" borderId="16" xfId="1" applyFont="1" applyFill="1" applyBorder="1"/>
    <xf numFmtId="43" fontId="6" fillId="0" borderId="17" xfId="1" applyFont="1" applyFill="1" applyBorder="1" applyAlignment="1">
      <alignment vertical="center"/>
    </xf>
    <xf numFmtId="43" fontId="3" fillId="0" borderId="15" xfId="1" applyFont="1" applyFill="1" applyBorder="1" applyAlignment="1">
      <alignment vertical="center"/>
    </xf>
    <xf numFmtId="43" fontId="6" fillId="0" borderId="15" xfId="1" applyFont="1" applyFill="1" applyBorder="1" applyAlignment="1">
      <alignment vertical="center"/>
    </xf>
    <xf numFmtId="49" fontId="3" fillId="0" borderId="15" xfId="22" applyNumberFormat="1" applyFont="1" applyBorder="1" applyAlignment="1">
      <alignment wrapText="1"/>
    </xf>
    <xf numFmtId="43" fontId="6" fillId="0" borderId="17" xfId="1" applyFont="1" applyFill="1" applyBorder="1"/>
    <xf numFmtId="49" fontId="3" fillId="0" borderId="16" xfId="22" quotePrefix="1" applyNumberFormat="1" applyFont="1" applyBorder="1"/>
    <xf numFmtId="49" fontId="6" fillId="0" borderId="15" xfId="22" quotePrefix="1" applyNumberFormat="1" applyFont="1" applyBorder="1"/>
    <xf numFmtId="49" fontId="3" fillId="0" borderId="16" xfId="22" quotePrefix="1" applyNumberFormat="1" applyFont="1" applyBorder="1" applyAlignment="1">
      <alignment horizontal="left" indent="1"/>
    </xf>
    <xf numFmtId="43" fontId="3" fillId="0" borderId="67" xfId="1" applyFill="1" applyBorder="1"/>
    <xf numFmtId="39" fontId="81" fillId="0" borderId="15" xfId="1" applyNumberFormat="1" applyFont="1" applyFill="1" applyBorder="1" applyAlignment="1">
      <alignment horizontal="left"/>
    </xf>
    <xf numFmtId="43" fontId="66" fillId="0" borderId="22" xfId="1" applyFont="1" applyBorder="1" applyAlignment="1">
      <alignment horizontal="center" vertical="center"/>
    </xf>
    <xf numFmtId="0" fontId="82" fillId="0" borderId="3" xfId="0" applyFont="1" applyBorder="1" applyAlignment="1">
      <alignment horizontal="center" vertical="top" wrapText="1"/>
    </xf>
    <xf numFmtId="0" fontId="58" fillId="0" borderId="15" xfId="64" applyFont="1" applyBorder="1" applyAlignment="1">
      <alignment vertical="top"/>
    </xf>
    <xf numFmtId="0" fontId="76" fillId="0" borderId="25" xfId="0" applyFont="1" applyBorder="1" applyAlignment="1">
      <alignment horizontal="left" vertical="center"/>
    </xf>
    <xf numFmtId="43" fontId="76" fillId="0" borderId="15" xfId="19" applyFont="1" applyFill="1" applyBorder="1" applyAlignment="1">
      <alignment horizontal="center" vertical="center"/>
    </xf>
    <xf numFmtId="43" fontId="76" fillId="0" borderId="15" xfId="19" applyFont="1" applyFill="1" applyBorder="1" applyAlignment="1">
      <alignment vertical="center"/>
    </xf>
    <xf numFmtId="43" fontId="76" fillId="0" borderId="15" xfId="19" applyFont="1" applyFill="1" applyBorder="1" applyAlignment="1">
      <alignment horizontal="right" vertical="center"/>
    </xf>
    <xf numFmtId="43" fontId="66" fillId="0" borderId="15" xfId="19" applyFont="1" applyFill="1" applyBorder="1" applyAlignment="1">
      <alignment vertical="center"/>
    </xf>
    <xf numFmtId="0" fontId="66" fillId="0" borderId="15" xfId="64" applyFont="1" applyBorder="1" applyAlignment="1">
      <alignment vertical="top"/>
    </xf>
    <xf numFmtId="0" fontId="76" fillId="0" borderId="25" xfId="0" quotePrefix="1" applyFont="1" applyBorder="1" applyAlignment="1">
      <alignment horizontal="left" vertical="center"/>
    </xf>
    <xf numFmtId="3" fontId="66" fillId="0" borderId="15" xfId="64" applyNumberFormat="1" applyFont="1" applyBorder="1" applyAlignment="1">
      <alignment horizontal="center" vertical="top"/>
    </xf>
    <xf numFmtId="4" fontId="66" fillId="0" borderId="15" xfId="64" applyNumberFormat="1" applyFont="1" applyBorder="1" applyAlignment="1">
      <alignment vertical="top"/>
    </xf>
    <xf numFmtId="4" fontId="66" fillId="0" borderId="15" xfId="21" quotePrefix="1" applyNumberFormat="1" applyFont="1" applyFill="1" applyBorder="1" applyAlignment="1">
      <alignment horizontal="right" vertical="top"/>
    </xf>
    <xf numFmtId="4" fontId="66" fillId="0" borderId="15" xfId="21" applyNumberFormat="1" applyFont="1" applyFill="1" applyBorder="1" applyAlignment="1">
      <alignment horizontal="right" vertical="top"/>
    </xf>
    <xf numFmtId="0" fontId="83" fillId="0" borderId="25" xfId="0" applyFont="1" applyBorder="1" applyAlignment="1">
      <alignment horizontal="left" vertical="center"/>
    </xf>
    <xf numFmtId="188" fontId="66" fillId="0" borderId="15" xfId="21" quotePrefix="1" applyFont="1" applyFill="1" applyBorder="1" applyAlignment="1">
      <alignment horizontal="right" vertical="top"/>
    </xf>
    <xf numFmtId="188" fontId="66" fillId="0" borderId="15" xfId="21" applyFont="1" applyFill="1" applyBorder="1" applyAlignment="1">
      <alignment horizontal="right" vertical="top"/>
    </xf>
    <xf numFmtId="188" fontId="66" fillId="0" borderId="16" xfId="21" applyFont="1" applyFill="1" applyBorder="1" applyAlignment="1">
      <alignment horizontal="right" vertical="top"/>
    </xf>
    <xf numFmtId="0" fontId="66" fillId="0" borderId="18" xfId="64" applyFont="1" applyBorder="1" applyAlignment="1">
      <alignment vertical="top"/>
    </xf>
    <xf numFmtId="43" fontId="66" fillId="0" borderId="16" xfId="19" applyFont="1" applyFill="1" applyBorder="1" applyAlignment="1">
      <alignment vertical="center"/>
    </xf>
    <xf numFmtId="43" fontId="66" fillId="0" borderId="17" xfId="19" applyFont="1" applyFill="1" applyBorder="1" applyAlignment="1">
      <alignment vertical="center"/>
    </xf>
    <xf numFmtId="0" fontId="58" fillId="0" borderId="15" xfId="0" applyFont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77" fillId="0" borderId="18" xfId="64" applyFont="1" applyFill="1" applyBorder="1" applyAlignment="1">
      <alignment vertical="top"/>
    </xf>
    <xf numFmtId="0" fontId="76" fillId="0" borderId="25" xfId="0" quotePrefix="1" applyFont="1" applyFill="1" applyBorder="1" applyAlignment="1">
      <alignment horizontal="left" vertical="center"/>
    </xf>
    <xf numFmtId="43" fontId="66" fillId="0" borderId="15" xfId="1" applyFont="1" applyFill="1" applyBorder="1" applyAlignment="1">
      <alignment horizontal="center" vertical="top"/>
    </xf>
    <xf numFmtId="3" fontId="66" fillId="0" borderId="18" xfId="64" applyNumberFormat="1" applyFont="1" applyFill="1" applyBorder="1" applyAlignment="1">
      <alignment horizontal="center" vertical="top"/>
    </xf>
    <xf numFmtId="3" fontId="66" fillId="0" borderId="15" xfId="64" applyNumberFormat="1" applyFont="1" applyFill="1" applyBorder="1" applyAlignment="1">
      <alignment vertical="top"/>
    </xf>
    <xf numFmtId="0" fontId="82" fillId="0" borderId="3" xfId="0" applyFont="1" applyFill="1" applyBorder="1" applyAlignment="1">
      <alignment horizontal="center" vertical="top" wrapText="1"/>
    </xf>
    <xf numFmtId="0" fontId="58" fillId="0" borderId="15" xfId="64" applyFont="1" applyFill="1" applyBorder="1" applyAlignment="1">
      <alignment vertical="top"/>
    </xf>
    <xf numFmtId="0" fontId="76" fillId="0" borderId="25" xfId="0" applyFont="1" applyFill="1" applyBorder="1" applyAlignment="1">
      <alignment horizontal="left" vertical="center"/>
    </xf>
    <xf numFmtId="0" fontId="66" fillId="0" borderId="15" xfId="64" applyFont="1" applyFill="1" applyBorder="1" applyAlignment="1">
      <alignment vertical="top"/>
    </xf>
    <xf numFmtId="3" fontId="66" fillId="0" borderId="15" xfId="64" applyNumberFormat="1" applyFont="1" applyFill="1" applyBorder="1" applyAlignment="1">
      <alignment horizontal="center" vertical="top"/>
    </xf>
    <xf numFmtId="4" fontId="66" fillId="0" borderId="15" xfId="64" applyNumberFormat="1" applyFont="1" applyFill="1" applyBorder="1" applyAlignment="1">
      <alignment vertical="top"/>
    </xf>
    <xf numFmtId="43" fontId="66" fillId="0" borderId="15" xfId="64" applyNumberFormat="1" applyFont="1" applyFill="1" applyBorder="1" applyAlignment="1">
      <alignment vertical="top"/>
    </xf>
    <xf numFmtId="0" fontId="82" fillId="0" borderId="15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vertical="center"/>
    </xf>
    <xf numFmtId="0" fontId="58" fillId="0" borderId="18" xfId="64" applyFont="1" applyFill="1" applyBorder="1" applyAlignment="1">
      <alignment vertical="top"/>
    </xf>
    <xf numFmtId="0" fontId="66" fillId="0" borderId="18" xfId="64" applyFont="1" applyFill="1" applyBorder="1" applyAlignment="1">
      <alignment vertical="top"/>
    </xf>
    <xf numFmtId="0" fontId="66" fillId="0" borderId="16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left" vertical="center"/>
    </xf>
    <xf numFmtId="4" fontId="66" fillId="0" borderId="16" xfId="21" applyNumberFormat="1" applyFont="1" applyFill="1" applyBorder="1" applyAlignment="1">
      <alignment horizontal="right" vertical="top"/>
    </xf>
    <xf numFmtId="0" fontId="66" fillId="0" borderId="16" xfId="64" applyFont="1" applyFill="1" applyBorder="1" applyAlignment="1">
      <alignment vertical="top"/>
    </xf>
    <xf numFmtId="0" fontId="83" fillId="0" borderId="64" xfId="0" applyFont="1" applyFill="1" applyBorder="1" applyAlignment="1">
      <alignment horizontal="left" vertical="center"/>
    </xf>
    <xf numFmtId="3" fontId="66" fillId="0" borderId="16" xfId="64" applyNumberFormat="1" applyFont="1" applyFill="1" applyBorder="1" applyAlignment="1">
      <alignment horizontal="center" vertical="top"/>
    </xf>
    <xf numFmtId="4" fontId="66" fillId="0" borderId="16" xfId="64" applyNumberFormat="1" applyFont="1" applyFill="1" applyBorder="1" applyAlignment="1">
      <alignment vertical="top"/>
    </xf>
    <xf numFmtId="4" fontId="66" fillId="0" borderId="16" xfId="21" quotePrefix="1" applyNumberFormat="1" applyFont="1" applyFill="1" applyBorder="1" applyAlignment="1">
      <alignment horizontal="right" vertical="top"/>
    </xf>
    <xf numFmtId="43" fontId="66" fillId="0" borderId="16" xfId="64" applyNumberFormat="1" applyFont="1" applyFill="1" applyBorder="1" applyAlignment="1">
      <alignment vertical="top"/>
    </xf>
    <xf numFmtId="0" fontId="66" fillId="0" borderId="17" xfId="0" applyFont="1" applyFill="1" applyBorder="1" applyAlignment="1">
      <alignment horizontal="center" vertical="center"/>
    </xf>
    <xf numFmtId="0" fontId="76" fillId="0" borderId="47" xfId="0" quotePrefix="1" applyFont="1" applyFill="1" applyBorder="1" applyAlignment="1">
      <alignment horizontal="left" vertical="center"/>
    </xf>
    <xf numFmtId="4" fontId="66" fillId="0" borderId="17" xfId="21" quotePrefix="1" applyNumberFormat="1" applyFont="1" applyFill="1" applyBorder="1" applyAlignment="1">
      <alignment horizontal="right" vertical="top"/>
    </xf>
    <xf numFmtId="4" fontId="66" fillId="0" borderId="17" xfId="21" applyNumberFormat="1" applyFont="1" applyFill="1" applyBorder="1" applyAlignment="1">
      <alignment horizontal="right" vertical="top"/>
    </xf>
    <xf numFmtId="4" fontId="66" fillId="0" borderId="19" xfId="21" applyNumberFormat="1" applyFont="1" applyFill="1" applyBorder="1" applyAlignment="1">
      <alignment horizontal="right" vertical="top"/>
    </xf>
    <xf numFmtId="0" fontId="66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64" applyFont="1" applyFill="1" applyBorder="1" applyAlignment="1">
      <alignment vertical="top"/>
    </xf>
    <xf numFmtId="0" fontId="82" fillId="0" borderId="13" xfId="0" quotePrefix="1" applyFont="1" applyFill="1" applyBorder="1" applyAlignment="1">
      <alignment horizontal="left" vertical="center"/>
    </xf>
    <xf numFmtId="3" fontId="58" fillId="0" borderId="10" xfId="64" applyNumberFormat="1" applyFont="1" applyFill="1" applyBorder="1" applyAlignment="1">
      <alignment horizontal="center" vertical="top"/>
    </xf>
    <xf numFmtId="4" fontId="58" fillId="0" borderId="10" xfId="64" applyNumberFormat="1" applyFont="1" applyFill="1" applyBorder="1" applyAlignment="1">
      <alignment vertical="top"/>
    </xf>
    <xf numFmtId="4" fontId="58" fillId="0" borderId="10" xfId="21" quotePrefix="1" applyNumberFormat="1" applyFont="1" applyFill="1" applyBorder="1" applyAlignment="1">
      <alignment horizontal="right" vertical="top"/>
    </xf>
    <xf numFmtId="4" fontId="58" fillId="0" borderId="10" xfId="21" applyNumberFormat="1" applyFont="1" applyFill="1" applyBorder="1" applyAlignment="1">
      <alignment horizontal="right" vertical="top"/>
    </xf>
    <xf numFmtId="43" fontId="58" fillId="0" borderId="10" xfId="19" applyFont="1" applyFill="1" applyBorder="1" applyAlignment="1">
      <alignment vertical="center"/>
    </xf>
    <xf numFmtId="0" fontId="82" fillId="0" borderId="41" xfId="0" applyFont="1" applyFill="1" applyBorder="1" applyAlignment="1">
      <alignment horizontal="center" vertical="top" wrapText="1"/>
    </xf>
    <xf numFmtId="0" fontId="66" fillId="0" borderId="29" xfId="64" applyFont="1" applyFill="1" applyBorder="1" applyAlignment="1">
      <alignment vertical="top"/>
    </xf>
    <xf numFmtId="0" fontId="76" fillId="0" borderId="64" xfId="0" quotePrefix="1" applyFont="1" applyFill="1" applyBorder="1" applyAlignment="1">
      <alignment horizontal="left" vertical="center"/>
    </xf>
    <xf numFmtId="0" fontId="66" fillId="0" borderId="29" xfId="0" applyFont="1" applyFill="1" applyBorder="1" applyAlignment="1">
      <alignment horizontal="left" vertical="center"/>
    </xf>
    <xf numFmtId="0" fontId="58" fillId="0" borderId="12" xfId="0" applyFont="1" applyFill="1" applyBorder="1"/>
    <xf numFmtId="0" fontId="84" fillId="4" borderId="7" xfId="14" applyFont="1" applyFill="1" applyBorder="1" applyAlignment="1">
      <alignment vertical="center"/>
    </xf>
    <xf numFmtId="0" fontId="58" fillId="0" borderId="18" xfId="0" applyFont="1" applyBorder="1" applyAlignment="1">
      <alignment horizontal="center" vertical="center"/>
    </xf>
    <xf numFmtId="0" fontId="77" fillId="0" borderId="34" xfId="64" applyFont="1" applyBorder="1" applyAlignment="1">
      <alignment vertical="top"/>
    </xf>
    <xf numFmtId="0" fontId="58" fillId="0" borderId="43" xfId="0" applyFont="1" applyBorder="1" applyAlignment="1">
      <alignment horizontal="left" vertical="top" wrapText="1"/>
    </xf>
    <xf numFmtId="43" fontId="66" fillId="0" borderId="17" xfId="1" applyFont="1" applyFill="1" applyBorder="1" applyAlignment="1">
      <alignment vertical="center"/>
    </xf>
    <xf numFmtId="0" fontId="58" fillId="0" borderId="17" xfId="64" applyFont="1" applyBorder="1" applyAlignment="1">
      <alignment vertical="top"/>
    </xf>
    <xf numFmtId="43" fontId="66" fillId="0" borderId="15" xfId="1" applyFont="1" applyFill="1" applyBorder="1" applyAlignment="1">
      <alignment vertical="center"/>
    </xf>
    <xf numFmtId="43" fontId="66" fillId="0" borderId="15" xfId="19" applyFont="1" applyFill="1" applyBorder="1" applyAlignment="1">
      <alignment vertical="top"/>
    </xf>
    <xf numFmtId="0" fontId="76" fillId="0" borderId="3" xfId="0" applyFont="1" applyBorder="1" applyAlignment="1">
      <alignment vertical="top"/>
    </xf>
    <xf numFmtId="0" fontId="66" fillId="0" borderId="9" xfId="0" applyFont="1" applyBorder="1" applyAlignment="1">
      <alignment vertical="top"/>
    </xf>
    <xf numFmtId="0" fontId="66" fillId="0" borderId="58" xfId="0" applyFont="1" applyBorder="1" applyAlignment="1">
      <alignment horizontal="left" vertical="top" wrapText="1"/>
    </xf>
    <xf numFmtId="0" fontId="66" fillId="0" borderId="15" xfId="0" applyFont="1" applyBorder="1" applyAlignment="1">
      <alignment vertical="top"/>
    </xf>
    <xf numFmtId="0" fontId="66" fillId="0" borderId="17" xfId="64" applyFont="1" applyBorder="1" applyAlignment="1">
      <alignment vertical="top"/>
    </xf>
    <xf numFmtId="4" fontId="66" fillId="0" borderId="15" xfId="19" applyNumberFormat="1" applyFont="1" applyFill="1" applyBorder="1" applyAlignment="1">
      <alignment vertical="center"/>
    </xf>
    <xf numFmtId="0" fontId="82" fillId="0" borderId="15" xfId="0" applyFont="1" applyBorder="1" applyAlignment="1">
      <alignment vertical="center"/>
    </xf>
    <xf numFmtId="0" fontId="58" fillId="0" borderId="9" xfId="0" quotePrefix="1" applyFont="1" applyBorder="1" applyAlignment="1">
      <alignment horizontal="center" vertical="top" wrapText="1"/>
    </xf>
    <xf numFmtId="43" fontId="58" fillId="0" borderId="15" xfId="19" applyFont="1" applyFill="1" applyBorder="1" applyAlignment="1">
      <alignment vertical="center"/>
    </xf>
    <xf numFmtId="0" fontId="58" fillId="0" borderId="15" xfId="0" applyFont="1" applyBorder="1" applyAlignment="1">
      <alignment vertical="center"/>
    </xf>
    <xf numFmtId="43" fontId="66" fillId="0" borderId="16" xfId="19" applyFont="1" applyFill="1" applyBorder="1" applyAlignment="1">
      <alignment vertical="top"/>
    </xf>
    <xf numFmtId="0" fontId="58" fillId="0" borderId="9" xfId="0" applyFont="1" applyBorder="1" applyAlignment="1">
      <alignment horizontal="left" vertical="top" wrapText="1"/>
    </xf>
    <xf numFmtId="0" fontId="58" fillId="0" borderId="3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top"/>
    </xf>
    <xf numFmtId="43" fontId="66" fillId="0" borderId="15" xfId="1" applyFont="1" applyFill="1" applyBorder="1" applyAlignment="1">
      <alignment vertical="top"/>
    </xf>
    <xf numFmtId="2" fontId="66" fillId="0" borderId="15" xfId="19" applyNumberFormat="1" applyFont="1" applyFill="1" applyBorder="1" applyAlignment="1">
      <alignment horizontal="center" vertical="top"/>
    </xf>
    <xf numFmtId="0" fontId="76" fillId="0" borderId="9" xfId="0" applyFont="1" applyBorder="1" applyAlignment="1">
      <alignment horizontal="left" vertical="top" wrapText="1"/>
    </xf>
    <xf numFmtId="43" fontId="66" fillId="0" borderId="15" xfId="1" applyFont="1" applyFill="1" applyBorder="1" applyAlignment="1">
      <alignment horizontal="center" vertical="top" wrapText="1"/>
    </xf>
    <xf numFmtId="0" fontId="66" fillId="0" borderId="15" xfId="0" applyFont="1" applyBorder="1" applyAlignment="1">
      <alignment horizontal="center" vertical="top" wrapText="1"/>
    </xf>
    <xf numFmtId="43" fontId="66" fillId="0" borderId="15" xfId="19" applyFont="1" applyFill="1" applyBorder="1" applyAlignment="1">
      <alignment vertical="top" wrapText="1"/>
    </xf>
    <xf numFmtId="43" fontId="66" fillId="0" borderId="16" xfId="19" applyFont="1" applyFill="1" applyBorder="1" applyAlignment="1">
      <alignment vertical="top" wrapText="1"/>
    </xf>
    <xf numFmtId="0" fontId="76" fillId="0" borderId="15" xfId="0" applyFont="1" applyBorder="1" applyAlignment="1">
      <alignment vertical="top" wrapText="1"/>
    </xf>
    <xf numFmtId="0" fontId="76" fillId="0" borderId="3" xfId="0" applyFont="1" applyBorder="1" applyAlignment="1">
      <alignment vertical="top" wrapText="1"/>
    </xf>
    <xf numFmtId="43" fontId="66" fillId="0" borderId="3" xfId="1" applyFont="1" applyFill="1" applyBorder="1" applyAlignment="1">
      <alignment horizontal="center" vertical="top" wrapText="1"/>
    </xf>
    <xf numFmtId="0" fontId="76" fillId="0" borderId="41" xfId="0" applyFont="1" applyBorder="1" applyAlignment="1">
      <alignment vertical="top" wrapText="1"/>
    </xf>
    <xf numFmtId="0" fontId="66" fillId="0" borderId="16" xfId="64" applyFont="1" applyBorder="1" applyAlignment="1">
      <alignment vertical="top"/>
    </xf>
    <xf numFmtId="43" fontId="66" fillId="0" borderId="16" xfId="1" applyFont="1" applyBorder="1" applyAlignment="1">
      <alignment horizontal="center" vertical="top"/>
    </xf>
    <xf numFmtId="3" fontId="66" fillId="0" borderId="16" xfId="64" applyNumberFormat="1" applyFont="1" applyBorder="1" applyAlignment="1">
      <alignment horizontal="center" vertical="top"/>
    </xf>
    <xf numFmtId="4" fontId="66" fillId="0" borderId="16" xfId="64" applyNumberFormat="1" applyFont="1" applyBorder="1" applyAlignment="1">
      <alignment vertical="top"/>
    </xf>
    <xf numFmtId="0" fontId="82" fillId="0" borderId="3" xfId="0" applyFont="1" applyBorder="1" applyAlignment="1">
      <alignment vertical="center"/>
    </xf>
    <xf numFmtId="43" fontId="66" fillId="0" borderId="17" xfId="1" applyFont="1" applyBorder="1" applyAlignment="1">
      <alignment horizontal="center" vertical="top"/>
    </xf>
    <xf numFmtId="3" fontId="66" fillId="0" borderId="17" xfId="64" applyNumberFormat="1" applyFont="1" applyBorder="1" applyAlignment="1">
      <alignment horizontal="center" vertical="top"/>
    </xf>
    <xf numFmtId="4" fontId="66" fillId="0" borderId="17" xfId="64" applyNumberFormat="1" applyFont="1" applyBorder="1" applyAlignment="1">
      <alignment vertical="top"/>
    </xf>
    <xf numFmtId="200" fontId="82" fillId="0" borderId="15" xfId="22" quotePrefix="1" applyNumberFormat="1" applyFont="1" applyBorder="1" applyAlignment="1">
      <alignment horizontal="center" vertical="center"/>
    </xf>
    <xf numFmtId="0" fontId="76" fillId="0" borderId="9" xfId="22" applyFont="1" applyBorder="1" applyAlignment="1">
      <alignment vertical="center"/>
    </xf>
    <xf numFmtId="2" fontId="76" fillId="0" borderId="15" xfId="22" applyNumberFormat="1" applyFont="1" applyBorder="1" applyAlignment="1">
      <alignment horizontal="center" vertical="center"/>
    </xf>
    <xf numFmtId="0" fontId="83" fillId="0" borderId="9" xfId="0" applyFont="1" applyBorder="1" applyAlignment="1">
      <alignment horizontal="left" vertical="center"/>
    </xf>
    <xf numFmtId="0" fontId="76" fillId="0" borderId="9" xfId="0" quotePrefix="1" applyFont="1" applyBorder="1" applyAlignment="1">
      <alignment horizontal="left" vertical="center"/>
    </xf>
    <xf numFmtId="43" fontId="76" fillId="0" borderId="15" xfId="1" applyFont="1" applyFill="1" applyBorder="1" applyAlignment="1">
      <alignment horizontal="center" vertical="center"/>
    </xf>
    <xf numFmtId="0" fontId="82" fillId="0" borderId="25" xfId="0" applyFont="1" applyBorder="1" applyAlignment="1">
      <alignment horizontal="left" vertical="center"/>
    </xf>
    <xf numFmtId="0" fontId="66" fillId="0" borderId="15" xfId="64" applyFont="1" applyBorder="1" applyAlignment="1">
      <alignment horizontal="left" vertical="top"/>
    </xf>
    <xf numFmtId="0" fontId="66" fillId="0" borderId="15" xfId="64" applyFont="1" applyBorder="1" applyAlignment="1">
      <alignment horizontal="center" vertical="top"/>
    </xf>
    <xf numFmtId="0" fontId="83" fillId="0" borderId="25" xfId="0" quotePrefix="1" applyFont="1" applyBorder="1" applyAlignment="1">
      <alignment horizontal="left" vertical="center"/>
    </xf>
    <xf numFmtId="2" fontId="76" fillId="0" borderId="15" xfId="22" applyNumberFormat="1" applyFont="1" applyBorder="1" applyAlignment="1">
      <alignment horizontal="center" vertical="top"/>
    </xf>
    <xf numFmtId="0" fontId="76" fillId="0" borderId="25" xfId="0" quotePrefix="1" applyFont="1" applyBorder="1" applyAlignment="1">
      <alignment horizontal="left" vertical="top" wrapText="1"/>
    </xf>
    <xf numFmtId="0" fontId="76" fillId="0" borderId="9" xfId="22" applyFont="1" applyBorder="1" applyAlignment="1">
      <alignment vertical="top"/>
    </xf>
    <xf numFmtId="0" fontId="58" fillId="0" borderId="15" xfId="23" applyFont="1" applyBorder="1" applyAlignment="1">
      <alignment vertical="top"/>
    </xf>
    <xf numFmtId="0" fontId="66" fillId="0" borderId="15" xfId="23" applyFont="1" applyBorder="1" applyAlignment="1">
      <alignment vertical="top"/>
    </xf>
    <xf numFmtId="1" fontId="82" fillId="0" borderId="15" xfId="22" applyNumberFormat="1" applyFont="1" applyBorder="1" applyAlignment="1">
      <alignment horizontal="center" vertical="center"/>
    </xf>
    <xf numFmtId="200" fontId="82" fillId="0" borderId="15" xfId="22" applyNumberFormat="1" applyFont="1" applyBorder="1" applyAlignment="1">
      <alignment horizontal="center" vertical="center"/>
    </xf>
    <xf numFmtId="0" fontId="76" fillId="0" borderId="25" xfId="0" quotePrefix="1" applyFont="1" applyBorder="1"/>
    <xf numFmtId="0" fontId="76" fillId="0" borderId="9" xfId="0" applyFont="1" applyBorder="1"/>
    <xf numFmtId="0" fontId="76" fillId="0" borderId="25" xfId="22" applyFont="1" applyBorder="1" applyAlignment="1">
      <alignment vertical="center"/>
    </xf>
    <xf numFmtId="0" fontId="76" fillId="0" borderId="47" xfId="0" quotePrefix="1" applyFont="1" applyBorder="1" applyAlignment="1">
      <alignment horizontal="left" vertical="center"/>
    </xf>
    <xf numFmtId="43" fontId="66" fillId="0" borderId="18" xfId="1" applyFont="1" applyFill="1" applyBorder="1" applyAlignment="1">
      <alignment vertical="center"/>
    </xf>
    <xf numFmtId="43" fontId="66" fillId="0" borderId="17" xfId="19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82" fillId="0" borderId="18" xfId="0" applyFont="1" applyBorder="1" applyAlignment="1">
      <alignment horizontal="left" vertical="center"/>
    </xf>
    <xf numFmtId="43" fontId="66" fillId="0" borderId="18" xfId="19" applyFont="1" applyFill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66" fillId="0" borderId="58" xfId="0" applyFont="1" applyBorder="1" applyAlignment="1">
      <alignment vertical="top" wrapText="1"/>
    </xf>
    <xf numFmtId="0" fontId="76" fillId="0" borderId="43" xfId="0" applyFont="1" applyBorder="1" applyAlignment="1">
      <alignment horizontal="left" vertical="top" wrapText="1"/>
    </xf>
    <xf numFmtId="2" fontId="66" fillId="0" borderId="17" xfId="19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top"/>
    </xf>
    <xf numFmtId="0" fontId="66" fillId="0" borderId="10" xfId="64" applyFont="1" applyBorder="1" applyAlignment="1">
      <alignment vertical="top"/>
    </xf>
    <xf numFmtId="0" fontId="66" fillId="0" borderId="12" xfId="0" applyFont="1" applyBorder="1" applyAlignment="1">
      <alignment horizontal="left" vertical="top" wrapText="1"/>
    </xf>
    <xf numFmtId="0" fontId="58" fillId="0" borderId="10" xfId="64" applyFont="1" applyBorder="1" applyAlignment="1">
      <alignment vertical="top"/>
    </xf>
    <xf numFmtId="0" fontId="58" fillId="0" borderId="12" xfId="0" applyFont="1" applyBorder="1" applyAlignment="1">
      <alignment horizontal="left" vertical="top" wrapText="1"/>
    </xf>
    <xf numFmtId="43" fontId="58" fillId="0" borderId="10" xfId="1" applyFont="1" applyFill="1" applyBorder="1" applyAlignment="1">
      <alignment vertical="top"/>
    </xf>
    <xf numFmtId="2" fontId="58" fillId="0" borderId="10" xfId="19" applyNumberFormat="1" applyFont="1" applyFill="1" applyBorder="1" applyAlignment="1">
      <alignment horizontal="center" vertical="top"/>
    </xf>
    <xf numFmtId="43" fontId="58" fillId="0" borderId="10" xfId="19" applyFont="1" applyFill="1" applyBorder="1" applyAlignment="1">
      <alignment vertical="top"/>
    </xf>
    <xf numFmtId="0" fontId="76" fillId="0" borderId="16" xfId="0" applyFont="1" applyBorder="1" applyAlignment="1">
      <alignment vertical="top"/>
    </xf>
    <xf numFmtId="0" fontId="76" fillId="0" borderId="17" xfId="0" applyFont="1" applyBorder="1" applyAlignment="1">
      <alignment vertical="top"/>
    </xf>
    <xf numFmtId="0" fontId="66" fillId="0" borderId="18" xfId="0" applyFont="1" applyBorder="1" applyAlignment="1">
      <alignment horizontal="center" vertical="top"/>
    </xf>
    <xf numFmtId="0" fontId="66" fillId="0" borderId="43" xfId="0" applyFont="1" applyBorder="1" applyAlignment="1">
      <alignment horizontal="left" vertical="top" wrapText="1"/>
    </xf>
    <xf numFmtId="43" fontId="66" fillId="0" borderId="17" xfId="1" applyFont="1" applyFill="1" applyBorder="1" applyAlignment="1">
      <alignment horizontal="center" vertical="top"/>
    </xf>
    <xf numFmtId="0" fontId="66" fillId="0" borderId="17" xfId="0" applyFont="1" applyBorder="1" applyAlignment="1">
      <alignment horizontal="center" vertical="top"/>
    </xf>
    <xf numFmtId="43" fontId="66" fillId="0" borderId="17" xfId="19" applyFont="1" applyFill="1" applyBorder="1" applyAlignment="1">
      <alignment vertical="top"/>
    </xf>
    <xf numFmtId="43" fontId="66" fillId="0" borderId="19" xfId="19" applyFont="1" applyFill="1" applyBorder="1" applyAlignment="1">
      <alignment vertical="top"/>
    </xf>
    <xf numFmtId="0" fontId="82" fillId="0" borderId="10" xfId="0" applyFont="1" applyBorder="1" applyAlignment="1">
      <alignment vertical="top"/>
    </xf>
    <xf numFmtId="43" fontId="58" fillId="0" borderId="10" xfId="1" applyFont="1" applyBorder="1" applyAlignment="1">
      <alignment horizontal="center" vertical="top"/>
    </xf>
    <xf numFmtId="3" fontId="58" fillId="0" borderId="10" xfId="64" applyNumberFormat="1" applyFont="1" applyBorder="1" applyAlignment="1">
      <alignment horizontal="center" vertical="top"/>
    </xf>
    <xf numFmtId="4" fontId="58" fillId="0" borderId="10" xfId="64" applyNumberFormat="1" applyFont="1" applyBorder="1" applyAlignment="1">
      <alignment vertical="top"/>
    </xf>
    <xf numFmtId="3" fontId="66" fillId="0" borderId="16" xfId="64" applyNumberFormat="1" applyFont="1" applyBorder="1" applyAlignment="1">
      <alignment vertical="top"/>
    </xf>
    <xf numFmtId="188" fontId="66" fillId="0" borderId="16" xfId="21" quotePrefix="1" applyFont="1" applyFill="1" applyBorder="1" applyAlignment="1">
      <alignment horizontal="right" vertical="top"/>
    </xf>
    <xf numFmtId="0" fontId="76" fillId="0" borderId="18" xfId="0" applyFont="1" applyBorder="1" applyAlignment="1">
      <alignment vertical="top" wrapText="1"/>
    </xf>
    <xf numFmtId="0" fontId="66" fillId="0" borderId="18" xfId="0" applyFont="1" applyBorder="1" applyAlignment="1">
      <alignment horizontal="center" vertical="top" wrapText="1"/>
    </xf>
    <xf numFmtId="43" fontId="66" fillId="0" borderId="18" xfId="1" applyFont="1" applyFill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43" fontId="66" fillId="0" borderId="17" xfId="19" applyFont="1" applyFill="1" applyBorder="1" applyAlignment="1">
      <alignment vertical="top" wrapText="1"/>
    </xf>
    <xf numFmtId="43" fontId="66" fillId="0" borderId="19" xfId="19" applyFont="1" applyFill="1" applyBorder="1" applyAlignment="1">
      <alignment vertical="top" wrapText="1"/>
    </xf>
    <xf numFmtId="0" fontId="76" fillId="0" borderId="11" xfId="0" applyFont="1" applyBorder="1" applyAlignment="1">
      <alignment vertical="top" wrapText="1"/>
    </xf>
    <xf numFmtId="43" fontId="66" fillId="0" borderId="10" xfId="1" applyFont="1" applyBorder="1" applyAlignment="1">
      <alignment horizontal="center" vertical="top"/>
    </xf>
    <xf numFmtId="3" fontId="66" fillId="0" borderId="10" xfId="64" applyNumberFormat="1" applyFont="1" applyBorder="1" applyAlignment="1">
      <alignment horizontal="center" vertical="top"/>
    </xf>
    <xf numFmtId="3" fontId="66" fillId="0" borderId="10" xfId="64" applyNumberFormat="1" applyFont="1" applyBorder="1" applyAlignment="1">
      <alignment vertical="top"/>
    </xf>
    <xf numFmtId="188" fontId="66" fillId="0" borderId="10" xfId="21" quotePrefix="1" applyFont="1" applyFill="1" applyBorder="1" applyAlignment="1">
      <alignment horizontal="right" vertical="top"/>
    </xf>
    <xf numFmtId="188" fontId="66" fillId="0" borderId="10" xfId="21" applyFont="1" applyFill="1" applyBorder="1" applyAlignment="1">
      <alignment horizontal="right" vertical="top"/>
    </xf>
    <xf numFmtId="43" fontId="66" fillId="0" borderId="10" xfId="19" applyFont="1" applyFill="1" applyBorder="1" applyAlignment="1">
      <alignment vertical="top" wrapText="1"/>
    </xf>
    <xf numFmtId="2" fontId="76" fillId="0" borderId="16" xfId="22" applyNumberFormat="1" applyFont="1" applyBorder="1" applyAlignment="1">
      <alignment horizontal="center" vertical="center"/>
    </xf>
    <xf numFmtId="0" fontId="76" fillId="0" borderId="64" xfId="0" quotePrefix="1" applyFont="1" applyBorder="1" applyAlignment="1">
      <alignment horizontal="left" vertical="center"/>
    </xf>
    <xf numFmtId="0" fontId="76" fillId="0" borderId="58" xfId="22" applyFont="1" applyBorder="1" applyAlignment="1">
      <alignment vertical="center"/>
    </xf>
    <xf numFmtId="2" fontId="76" fillId="0" borderId="17" xfId="22" applyNumberFormat="1" applyFont="1" applyBorder="1" applyAlignment="1">
      <alignment horizontal="center" vertical="center"/>
    </xf>
    <xf numFmtId="0" fontId="76" fillId="0" borderId="18" xfId="0" applyFont="1" applyBorder="1" applyAlignment="1">
      <alignment horizontal="left" vertical="center"/>
    </xf>
    <xf numFmtId="43" fontId="76" fillId="0" borderId="17" xfId="1" applyFont="1" applyFill="1" applyBorder="1" applyAlignment="1">
      <alignment horizontal="center" vertical="center"/>
    </xf>
    <xf numFmtId="43" fontId="76" fillId="0" borderId="17" xfId="19" applyFont="1" applyFill="1" applyBorder="1" applyAlignment="1">
      <alignment horizontal="center" vertical="center"/>
    </xf>
    <xf numFmtId="43" fontId="76" fillId="0" borderId="17" xfId="19" applyFont="1" applyFill="1" applyBorder="1" applyAlignment="1">
      <alignment vertical="center"/>
    </xf>
    <xf numFmtId="0" fontId="76" fillId="0" borderId="43" xfId="22" applyFont="1" applyBorder="1" applyAlignment="1">
      <alignment vertical="center"/>
    </xf>
    <xf numFmtId="0" fontId="83" fillId="0" borderId="13" xfId="0" applyFont="1" applyBorder="1" applyAlignment="1">
      <alignment horizontal="left" vertical="center"/>
    </xf>
    <xf numFmtId="2" fontId="82" fillId="0" borderId="10" xfId="22" applyNumberFormat="1" applyFont="1" applyBorder="1" applyAlignment="1">
      <alignment horizontal="center" vertical="center"/>
    </xf>
    <xf numFmtId="43" fontId="82" fillId="0" borderId="10" xfId="1" applyFont="1" applyFill="1" applyBorder="1" applyAlignment="1">
      <alignment horizontal="center" vertical="center"/>
    </xf>
    <xf numFmtId="43" fontId="82" fillId="0" borderId="10" xfId="19" applyFont="1" applyFill="1" applyBorder="1" applyAlignment="1">
      <alignment horizontal="center" vertical="center"/>
    </xf>
    <xf numFmtId="43" fontId="82" fillId="0" borderId="10" xfId="19" applyFont="1" applyFill="1" applyBorder="1" applyAlignment="1">
      <alignment vertical="center"/>
    </xf>
    <xf numFmtId="43" fontId="82" fillId="0" borderId="10" xfId="19" applyFont="1" applyFill="1" applyBorder="1" applyAlignment="1">
      <alignment horizontal="right" vertical="center"/>
    </xf>
    <xf numFmtId="0" fontId="82" fillId="0" borderId="12" xfId="22" applyFont="1" applyBorder="1" applyAlignment="1">
      <alignment vertical="center"/>
    </xf>
    <xf numFmtId="0" fontId="76" fillId="0" borderId="64" xfId="0" applyFont="1" applyBorder="1" applyAlignment="1">
      <alignment horizontal="left" vertical="center"/>
    </xf>
    <xf numFmtId="0" fontId="66" fillId="0" borderId="16" xfId="64" applyFont="1" applyBorder="1" applyAlignment="1">
      <alignment horizontal="center" vertical="top"/>
    </xf>
    <xf numFmtId="0" fontId="83" fillId="0" borderId="47" xfId="0" applyFont="1" applyBorder="1" applyAlignment="1">
      <alignment horizontal="left" vertical="center"/>
    </xf>
    <xf numFmtId="43" fontId="76" fillId="0" borderId="17" xfId="19" applyFont="1" applyFill="1" applyBorder="1" applyAlignment="1">
      <alignment horizontal="right" vertical="center"/>
    </xf>
    <xf numFmtId="0" fontId="82" fillId="0" borderId="13" xfId="0" applyFont="1" applyBorder="1" applyAlignment="1">
      <alignment horizontal="left" vertical="center"/>
    </xf>
    <xf numFmtId="0" fontId="83" fillId="0" borderId="13" xfId="0" quotePrefix="1" applyFont="1" applyBorder="1" applyAlignment="1">
      <alignment horizontal="left" vertical="center"/>
    </xf>
    <xf numFmtId="0" fontId="66" fillId="0" borderId="16" xfId="23" applyFont="1" applyBorder="1" applyAlignment="1">
      <alignment vertical="top"/>
    </xf>
    <xf numFmtId="0" fontId="76" fillId="0" borderId="0" xfId="0" quotePrefix="1" applyFont="1" applyBorder="1" applyAlignment="1">
      <alignment horizontal="left" vertical="center"/>
    </xf>
    <xf numFmtId="0" fontId="58" fillId="0" borderId="10" xfId="64" applyFont="1" applyBorder="1" applyAlignment="1">
      <alignment horizontal="center" vertical="top"/>
    </xf>
    <xf numFmtId="0" fontId="66" fillId="0" borderId="29" xfId="0" applyFont="1" applyBorder="1" applyAlignment="1">
      <alignment horizontal="center" vertical="center"/>
    </xf>
    <xf numFmtId="43" fontId="66" fillId="0" borderId="19" xfId="19" applyFont="1" applyFill="1" applyBorder="1" applyAlignment="1">
      <alignment vertical="center"/>
    </xf>
    <xf numFmtId="43" fontId="58" fillId="0" borderId="11" xfId="1" applyFont="1" applyFill="1" applyBorder="1" applyAlignment="1">
      <alignment vertical="center"/>
    </xf>
    <xf numFmtId="43" fontId="58" fillId="0" borderId="10" xfId="19" applyFont="1" applyFill="1" applyBorder="1" applyAlignment="1">
      <alignment horizontal="center" vertical="center"/>
    </xf>
    <xf numFmtId="43" fontId="58" fillId="0" borderId="10" xfId="19" applyFont="1" applyFill="1" applyBorder="1" applyAlignment="1">
      <alignment vertical="top" wrapText="1"/>
    </xf>
    <xf numFmtId="0" fontId="66" fillId="0" borderId="17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82" fillId="0" borderId="13" xfId="0" quotePrefix="1" applyFont="1" applyBorder="1" applyAlignment="1">
      <alignment horizontal="left" vertical="center"/>
    </xf>
    <xf numFmtId="3" fontId="66" fillId="0" borderId="17" xfId="64" applyNumberFormat="1" applyFont="1" applyBorder="1" applyAlignment="1">
      <alignment vertical="top"/>
    </xf>
    <xf numFmtId="188" fontId="66" fillId="0" borderId="17" xfId="21" quotePrefix="1" applyFont="1" applyFill="1" applyBorder="1" applyAlignment="1">
      <alignment horizontal="right" vertical="top"/>
    </xf>
    <xf numFmtId="188" fontId="66" fillId="0" borderId="17" xfId="21" applyFont="1" applyFill="1" applyBorder="1" applyAlignment="1">
      <alignment horizontal="right" vertical="top"/>
    </xf>
    <xf numFmtId="188" fontId="66" fillId="0" borderId="19" xfId="21" applyFont="1" applyFill="1" applyBorder="1" applyAlignment="1">
      <alignment horizontal="right" vertical="top"/>
    </xf>
    <xf numFmtId="2" fontId="76" fillId="0" borderId="15" xfId="22" applyNumberFormat="1" applyFont="1" applyFill="1" applyBorder="1" applyAlignment="1">
      <alignment horizontal="center" vertical="center"/>
    </xf>
    <xf numFmtId="0" fontId="58" fillId="0" borderId="15" xfId="23" applyFont="1" applyFill="1" applyBorder="1" applyAlignment="1">
      <alignment vertical="top"/>
    </xf>
    <xf numFmtId="0" fontId="76" fillId="0" borderId="9" xfId="22" applyFont="1" applyFill="1" applyBorder="1" applyAlignment="1">
      <alignment vertical="center"/>
    </xf>
    <xf numFmtId="0" fontId="66" fillId="0" borderId="15" xfId="23" applyFont="1" applyFill="1" applyBorder="1" applyAlignment="1">
      <alignment vertical="top"/>
    </xf>
    <xf numFmtId="0" fontId="83" fillId="0" borderId="25" xfId="0" quotePrefix="1" applyFont="1" applyFill="1" applyBorder="1" applyAlignment="1">
      <alignment horizontal="left" vertical="center"/>
    </xf>
    <xf numFmtId="0" fontId="66" fillId="0" borderId="15" xfId="64" applyFont="1" applyFill="1" applyBorder="1" applyAlignment="1">
      <alignment horizontal="center" vertical="top"/>
    </xf>
    <xf numFmtId="1" fontId="82" fillId="0" borderId="15" xfId="22" applyNumberFormat="1" applyFont="1" applyFill="1" applyBorder="1" applyAlignment="1">
      <alignment horizontal="center" vertical="center"/>
    </xf>
    <xf numFmtId="0" fontId="82" fillId="0" borderId="25" xfId="0" applyFont="1" applyFill="1" applyBorder="1" applyAlignment="1">
      <alignment horizontal="left" vertical="center"/>
    </xf>
    <xf numFmtId="0" fontId="76" fillId="0" borderId="9" xfId="0" applyFont="1" applyFill="1" applyBorder="1"/>
    <xf numFmtId="200" fontId="82" fillId="0" borderId="15" xfId="22" applyNumberFormat="1" applyFont="1" applyFill="1" applyBorder="1" applyAlignment="1">
      <alignment horizontal="center" vertical="center"/>
    </xf>
    <xf numFmtId="43" fontId="66" fillId="0" borderId="16" xfId="1" applyFont="1" applyFill="1" applyBorder="1" applyAlignment="1">
      <alignment horizontal="center" vertical="top"/>
    </xf>
    <xf numFmtId="0" fontId="66" fillId="0" borderId="18" xfId="0" applyFont="1" applyFill="1" applyBorder="1" applyAlignment="1">
      <alignment horizontal="center" vertical="center"/>
    </xf>
    <xf numFmtId="3" fontId="66" fillId="0" borderId="17" xfId="64" applyNumberFormat="1" applyFont="1" applyFill="1" applyBorder="1" applyAlignment="1">
      <alignment vertical="top"/>
    </xf>
    <xf numFmtId="43" fontId="58" fillId="0" borderId="10" xfId="1" applyFont="1" applyFill="1" applyBorder="1" applyAlignment="1">
      <alignment horizontal="center" vertical="top"/>
    </xf>
    <xf numFmtId="0" fontId="58" fillId="0" borderId="17" xfId="0" applyFont="1" applyFill="1" applyBorder="1" applyAlignment="1">
      <alignment horizontal="center" vertical="center"/>
    </xf>
    <xf numFmtId="0" fontId="58" fillId="0" borderId="10" xfId="0" applyFont="1" applyFill="1" applyBorder="1"/>
    <xf numFmtId="189" fontId="3" fillId="0" borderId="67" xfId="22" applyNumberFormat="1" applyFont="1" applyBorder="1" applyAlignment="1">
      <alignment horizontal="center"/>
    </xf>
    <xf numFmtId="0" fontId="6" fillId="0" borderId="67" xfId="22" quotePrefix="1" applyFont="1" applyBorder="1"/>
    <xf numFmtId="43" fontId="3" fillId="0" borderId="67" xfId="1" applyFont="1" applyFill="1" applyBorder="1"/>
    <xf numFmtId="43" fontId="6" fillId="0" borderId="67" xfId="1" applyFont="1" applyFill="1" applyBorder="1"/>
    <xf numFmtId="49" fontId="3" fillId="2" borderId="67" xfId="22" quotePrefix="1" applyNumberFormat="1" applyFont="1" applyFill="1" applyBorder="1"/>
    <xf numFmtId="43" fontId="6" fillId="0" borderId="67" xfId="1" applyFont="1" applyBorder="1"/>
    <xf numFmtId="189" fontId="3" fillId="2" borderId="67" xfId="22" applyNumberFormat="1" applyFont="1" applyFill="1" applyBorder="1" applyAlignment="1">
      <alignment horizontal="center"/>
    </xf>
    <xf numFmtId="49" fontId="3" fillId="2" borderId="67" xfId="22" applyNumberFormat="1" applyFont="1" applyFill="1" applyBorder="1"/>
    <xf numFmtId="0" fontId="3" fillId="2" borderId="67" xfId="22" applyFont="1" applyFill="1" applyBorder="1" applyAlignment="1">
      <alignment horizontal="right"/>
    </xf>
    <xf numFmtId="49" fontId="3" fillId="2" borderId="67" xfId="22" applyNumberFormat="1" applyFont="1" applyFill="1" applyBorder="1" applyAlignment="1">
      <alignment horizontal="left" indent="1"/>
    </xf>
    <xf numFmtId="49" fontId="3" fillId="0" borderId="15" xfId="22" quotePrefix="1" applyNumberFormat="1" applyFont="1" applyBorder="1" applyAlignment="1">
      <alignment horizontal="left" indent="1"/>
    </xf>
    <xf numFmtId="189" fontId="3" fillId="2" borderId="67" xfId="22" applyNumberFormat="1" applyFont="1" applyFill="1" applyBorder="1"/>
    <xf numFmtId="49" fontId="3" fillId="0" borderId="67" xfId="22" applyNumberFormat="1" applyFont="1" applyBorder="1" applyAlignment="1">
      <alignment horizontal="left" indent="1"/>
    </xf>
    <xf numFmtId="49" fontId="3" fillId="2" borderId="67" xfId="22" quotePrefix="1" applyNumberFormat="1" applyFont="1" applyFill="1" applyBorder="1" applyAlignment="1">
      <alignment horizontal="left" indent="1"/>
    </xf>
    <xf numFmtId="49" fontId="3" fillId="0" borderId="67" xfId="22" applyNumberFormat="1" applyFont="1" applyBorder="1"/>
    <xf numFmtId="49" fontId="3" fillId="0" borderId="67" xfId="22" quotePrefix="1" applyNumberFormat="1" applyFont="1" applyBorder="1"/>
    <xf numFmtId="0" fontId="25" fillId="0" borderId="5" xfId="16" applyFont="1" applyBorder="1" applyAlignment="1">
      <alignment horizontal="center"/>
    </xf>
    <xf numFmtId="0" fontId="25" fillId="0" borderId="7" xfId="16" applyFont="1" applyBorder="1"/>
    <xf numFmtId="0" fontId="25" fillId="4" borderId="7" xfId="16" applyFont="1" applyFill="1" applyBorder="1" applyAlignment="1">
      <alignment horizontal="center"/>
    </xf>
    <xf numFmtId="43" fontId="22" fillId="4" borderId="10" xfId="15" applyNumberFormat="1" applyFont="1" applyFill="1" applyBorder="1" applyAlignment="1">
      <alignment horizontal="right"/>
    </xf>
    <xf numFmtId="0" fontId="25" fillId="0" borderId="10" xfId="16" applyFont="1" applyBorder="1" applyAlignment="1">
      <alignment horizontal="left"/>
    </xf>
    <xf numFmtId="0" fontId="25" fillId="0" borderId="13" xfId="16" applyFont="1" applyBorder="1"/>
    <xf numFmtId="188" fontId="22" fillId="3" borderId="23" xfId="17" applyNumberFormat="1" applyFont="1" applyFill="1" applyBorder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3" borderId="10" xfId="16" applyFill="1" applyBorder="1" applyAlignment="1">
      <alignment horizontal="center"/>
    </xf>
    <xf numFmtId="0" fontId="22" fillId="0" borderId="20" xfId="16" applyFont="1" applyBorder="1" applyAlignment="1">
      <alignment horizontal="center" vertical="center"/>
    </xf>
    <xf numFmtId="0" fontId="22" fillId="0" borderId="19" xfId="16" applyFont="1" applyBorder="1" applyAlignment="1">
      <alignment horizontal="center" vertical="center"/>
    </xf>
    <xf numFmtId="0" fontId="22" fillId="0" borderId="22" xfId="16" applyFont="1" applyBorder="1" applyAlignment="1">
      <alignment horizontal="center" vertical="center"/>
    </xf>
    <xf numFmtId="0" fontId="33" fillId="0" borderId="7" xfId="16" applyFont="1" applyBorder="1" applyAlignment="1">
      <alignment horizontal="center"/>
    </xf>
    <xf numFmtId="0" fontId="7" fillId="0" borderId="20" xfId="16" applyFont="1" applyBorder="1" applyAlignment="1">
      <alignment horizontal="center" vertical="center" wrapText="1"/>
    </xf>
    <xf numFmtId="0" fontId="7" fillId="0" borderId="22" xfId="16" applyFont="1" applyBorder="1" applyAlignment="1">
      <alignment horizontal="center" vertical="center" wrapText="1"/>
    </xf>
    <xf numFmtId="0" fontId="22" fillId="0" borderId="21" xfId="16" applyFont="1" applyBorder="1" applyAlignment="1">
      <alignment horizontal="center" vertical="center"/>
    </xf>
    <xf numFmtId="0" fontId="22" fillId="0" borderId="31" xfId="16" applyFont="1" applyBorder="1" applyAlignment="1">
      <alignment horizontal="center" vertical="center"/>
    </xf>
    <xf numFmtId="0" fontId="22" fillId="0" borderId="32" xfId="16" applyFont="1" applyBorder="1" applyAlignment="1">
      <alignment horizontal="center" vertical="center"/>
    </xf>
    <xf numFmtId="0" fontId="22" fillId="0" borderId="33" xfId="16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6" fillId="0" borderId="0" xfId="16" applyFont="1" applyAlignment="1">
      <alignment horizontal="center"/>
    </xf>
    <xf numFmtId="0" fontId="3" fillId="0" borderId="20" xfId="16" applyBorder="1" applyAlignment="1">
      <alignment horizontal="center" vertical="center"/>
    </xf>
    <xf numFmtId="0" fontId="3" fillId="0" borderId="22" xfId="16" applyBorder="1" applyAlignment="1">
      <alignment horizontal="center" vertical="center"/>
    </xf>
    <xf numFmtId="0" fontId="3" fillId="4" borderId="20" xfId="16" applyFill="1" applyBorder="1" applyAlignment="1">
      <alignment horizontal="center" vertical="center"/>
    </xf>
    <xf numFmtId="0" fontId="3" fillId="4" borderId="22" xfId="16" applyFill="1" applyBorder="1" applyAlignment="1">
      <alignment horizontal="center" vertical="center"/>
    </xf>
    <xf numFmtId="43" fontId="56" fillId="0" borderId="0" xfId="6" applyFont="1" applyAlignment="1">
      <alignment horizontal="center" vertical="center"/>
    </xf>
    <xf numFmtId="0" fontId="57" fillId="0" borderId="0" xfId="0" applyFont="1"/>
    <xf numFmtId="0" fontId="55" fillId="0" borderId="62" xfId="0" applyFont="1" applyBorder="1" applyAlignment="1">
      <alignment horizontal="center" vertical="center"/>
    </xf>
    <xf numFmtId="0" fontId="55" fillId="0" borderId="63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3" fontId="55" fillId="0" borderId="31" xfId="0" applyNumberFormat="1" applyFont="1" applyBorder="1" applyAlignment="1">
      <alignment horizontal="center" vertical="center"/>
    </xf>
    <xf numFmtId="3" fontId="55" fillId="0" borderId="33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3" fontId="55" fillId="0" borderId="20" xfId="0" applyNumberFormat="1" applyFont="1" applyBorder="1" applyAlignment="1">
      <alignment horizontal="center" vertical="center"/>
    </xf>
    <xf numFmtId="3" fontId="55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16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92" fontId="7" fillId="0" borderId="1" xfId="1" applyNumberFormat="1" applyFont="1" applyBorder="1" applyAlignment="1">
      <alignment horizontal="center" vertical="center"/>
    </xf>
    <xf numFmtId="192" fontId="7" fillId="0" borderId="5" xfId="1" applyNumberFormat="1" applyFont="1" applyBorder="1" applyAlignment="1">
      <alignment horizontal="center" vertical="center"/>
    </xf>
    <xf numFmtId="0" fontId="6" fillId="2" borderId="15" xfId="22" quotePrefix="1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6" fillId="2" borderId="15" xfId="22" applyFont="1" applyFill="1" applyBorder="1" applyAlignment="1">
      <alignment wrapText="1"/>
    </xf>
    <xf numFmtId="0" fontId="48" fillId="0" borderId="7" xfId="0" applyFont="1" applyBorder="1" applyAlignment="1">
      <alignment horizontal="center" vertical="center"/>
    </xf>
    <xf numFmtId="0" fontId="4" fillId="0" borderId="13" xfId="16" applyFont="1" applyBorder="1" applyAlignment="1">
      <alignment horizontal="left" vertical="center" wrapText="1"/>
    </xf>
    <xf numFmtId="43" fontId="4" fillId="0" borderId="11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43" fontId="4" fillId="0" borderId="10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  <xf numFmtId="189" fontId="45" fillId="0" borderId="11" xfId="1" applyNumberFormat="1" applyFont="1" applyBorder="1" applyAlignment="1">
      <alignment horizontal="center"/>
    </xf>
    <xf numFmtId="189" fontId="45" fillId="0" borderId="12" xfId="1" applyNumberFormat="1" applyFont="1" applyBorder="1" applyAlignment="1">
      <alignment horizontal="center"/>
    </xf>
    <xf numFmtId="43" fontId="46" fillId="0" borderId="1" xfId="1" applyFont="1" applyBorder="1" applyAlignment="1">
      <alignment horizontal="center" vertical="center" wrapText="1"/>
    </xf>
    <xf numFmtId="43" fontId="46" fillId="0" borderId="5" xfId="1" applyFont="1" applyBorder="1" applyAlignment="1">
      <alignment horizontal="center" vertical="center" wrapText="1"/>
    </xf>
    <xf numFmtId="43" fontId="46" fillId="0" borderId="11" xfId="1" applyFont="1" applyBorder="1" applyAlignment="1">
      <alignment horizontal="center"/>
    </xf>
    <xf numFmtId="43" fontId="46" fillId="0" borderId="12" xfId="1" applyFont="1" applyBorder="1" applyAlignment="1">
      <alignment horizontal="center"/>
    </xf>
    <xf numFmtId="49" fontId="3" fillId="2" borderId="15" xfId="22" applyNumberFormat="1" applyFont="1" applyFill="1" applyBorder="1" applyAlignment="1">
      <alignment wrapText="1"/>
    </xf>
    <xf numFmtId="0" fontId="4" fillId="0" borderId="4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6" fillId="0" borderId="3" xfId="64" applyFont="1" applyBorder="1" applyAlignment="1">
      <alignment horizontal="left" vertical="top"/>
    </xf>
    <xf numFmtId="0" fontId="66" fillId="0" borderId="9" xfId="64" applyFont="1" applyBorder="1" applyAlignment="1">
      <alignment horizontal="left" vertical="top"/>
    </xf>
    <xf numFmtId="0" fontId="58" fillId="0" borderId="60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58" fillId="0" borderId="51" xfId="16" applyFont="1" applyBorder="1" applyAlignment="1">
      <alignment horizontal="left" vertical="center" wrapText="1"/>
    </xf>
    <xf numFmtId="0" fontId="66" fillId="0" borderId="20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43" fontId="66" fillId="0" borderId="20" xfId="1" applyFont="1" applyBorder="1" applyAlignment="1">
      <alignment horizontal="center" vertical="center"/>
    </xf>
    <xf numFmtId="43" fontId="66" fillId="0" borderId="22" xfId="1" applyFont="1" applyBorder="1" applyAlignment="1">
      <alignment horizontal="center" vertical="center"/>
    </xf>
    <xf numFmtId="189" fontId="66" fillId="0" borderId="49" xfId="1" applyNumberFormat="1" applyFont="1" applyBorder="1" applyAlignment="1">
      <alignment horizontal="center" vertical="center"/>
    </xf>
    <xf numFmtId="189" fontId="66" fillId="0" borderId="50" xfId="1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5" fillId="0" borderId="7" xfId="0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  <xf numFmtId="43" fontId="69" fillId="0" borderId="1" xfId="1" applyFont="1" applyBorder="1" applyAlignment="1">
      <alignment horizontal="right" vertical="center"/>
    </xf>
    <xf numFmtId="43" fontId="69" fillId="0" borderId="5" xfId="1" applyFont="1" applyBorder="1" applyAlignment="1">
      <alignment horizontal="right" vertical="center"/>
    </xf>
    <xf numFmtId="43" fontId="69" fillId="0" borderId="12" xfId="1" applyFont="1" applyBorder="1" applyAlignment="1">
      <alignment horizontal="center" vertical="center"/>
    </xf>
    <xf numFmtId="43" fontId="69" fillId="0" borderId="10" xfId="1" applyFont="1" applyBorder="1" applyAlignment="1">
      <alignment horizontal="center" vertical="center"/>
    </xf>
    <xf numFmtId="43" fontId="69" fillId="0" borderId="11" xfId="1" applyFont="1" applyBorder="1" applyAlignment="1">
      <alignment horizontal="center" vertical="center"/>
    </xf>
    <xf numFmtId="43" fontId="70" fillId="0" borderId="1" xfId="1" applyFont="1" applyBorder="1" applyAlignment="1">
      <alignment horizontal="center" vertical="center" wrapText="1"/>
    </xf>
    <xf numFmtId="43" fontId="70" fillId="0" borderId="5" xfId="1" applyFont="1" applyBorder="1" applyAlignment="1">
      <alignment horizontal="center" vertical="center" wrapText="1"/>
    </xf>
    <xf numFmtId="0" fontId="69" fillId="0" borderId="45" xfId="0" applyFont="1" applyBorder="1" applyAlignment="1">
      <alignment horizontal="center" vertical="center"/>
    </xf>
    <xf numFmtId="0" fontId="69" fillId="0" borderId="8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58" fillId="0" borderId="60" xfId="0" quotePrefix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</cellXfs>
  <cellStyles count="79">
    <cellStyle name="0,0_x000d__x000a_NA_x000d__x000a_" xfId="23" xr:uid="{00000000-0005-0000-0000-000000000000}"/>
    <cellStyle name="Comma" xfId="1" builtinId="3"/>
    <cellStyle name="Comma 10" xfId="35" xr:uid="{00000000-0005-0000-0000-000001000000}"/>
    <cellStyle name="Comma 11" xfId="21" xr:uid="{00000000-0005-0000-0000-000002000000}"/>
    <cellStyle name="Comma 11 10 6" xfId="36" xr:uid="{00000000-0005-0000-0000-000003000000}"/>
    <cellStyle name="Comma 11 10 6 2" xfId="61" xr:uid="{00000000-0005-0000-0000-000004000000}"/>
    <cellStyle name="Comma 11 2" xfId="28" xr:uid="{00000000-0005-0000-0000-000005000000}"/>
    <cellStyle name="Comma 11 2 2" xfId="37" xr:uid="{00000000-0005-0000-0000-000006000000}"/>
    <cellStyle name="Comma 11 2 3 3" xfId="38" xr:uid="{00000000-0005-0000-0000-000007000000}"/>
    <cellStyle name="Comma 11 2 4 2" xfId="39" xr:uid="{00000000-0005-0000-0000-000008000000}"/>
    <cellStyle name="Comma 11 3" xfId="32" xr:uid="{00000000-0005-0000-0000-000009000000}"/>
    <cellStyle name="Comma 12 2" xfId="40" xr:uid="{00000000-0005-0000-0000-00000A000000}"/>
    <cellStyle name="Comma 12 2 2" xfId="41" xr:uid="{00000000-0005-0000-0000-00000B000000}"/>
    <cellStyle name="Comma 12 2 5" xfId="42" xr:uid="{00000000-0005-0000-0000-00000C000000}"/>
    <cellStyle name="Comma 13" xfId="26" xr:uid="{00000000-0005-0000-0000-00000D000000}"/>
    <cellStyle name="Comma 13 2" xfId="43" xr:uid="{00000000-0005-0000-0000-00000E000000}"/>
    <cellStyle name="Comma 14" xfId="27" xr:uid="{00000000-0005-0000-0000-00000F000000}"/>
    <cellStyle name="Comma 2" xfId="31" xr:uid="{00000000-0005-0000-0000-000010000000}"/>
    <cellStyle name="Comma 2 2" xfId="8" xr:uid="{00000000-0005-0000-0000-000011000000}"/>
    <cellStyle name="Comma 2 2 3" xfId="45" xr:uid="{00000000-0005-0000-0000-000012000000}"/>
    <cellStyle name="Comma 2 3" xfId="44" xr:uid="{00000000-0005-0000-0000-000013000000}"/>
    <cellStyle name="Comma 3" xfId="11" xr:uid="{00000000-0005-0000-0000-000014000000}"/>
    <cellStyle name="Comma 3 2" xfId="18" xr:uid="{00000000-0005-0000-0000-000015000000}"/>
    <cellStyle name="Comma 3 2 2" xfId="48" xr:uid="{00000000-0005-0000-0000-000016000000}"/>
    <cellStyle name="Comma 3 2 3" xfId="47" xr:uid="{00000000-0005-0000-0000-000017000000}"/>
    <cellStyle name="Comma 3 3" xfId="46" xr:uid="{00000000-0005-0000-0000-000018000000}"/>
    <cellStyle name="Comma 3 3 3" xfId="72" xr:uid="{B15CA4D7-7F6D-440F-AEF2-30FF436C1B27}"/>
    <cellStyle name="Comma 3 5 2" xfId="73" xr:uid="{822C27B8-0E42-4EDB-B0D4-DE144BD47625}"/>
    <cellStyle name="Comma 3 6" xfId="49" xr:uid="{00000000-0005-0000-0000-000019000000}"/>
    <cellStyle name="Comma 4" xfId="10" xr:uid="{00000000-0005-0000-0000-00001A000000}"/>
    <cellStyle name="Comma 4 2" xfId="50" xr:uid="{00000000-0005-0000-0000-00001B000000}"/>
    <cellStyle name="Comma 5" xfId="19" xr:uid="{00000000-0005-0000-0000-00001C000000}"/>
    <cellStyle name="Comma 5 3" xfId="9" xr:uid="{00000000-0005-0000-0000-00001D000000}"/>
    <cellStyle name="Comma 6" xfId="34" xr:uid="{00000000-0005-0000-0000-00001E000000}"/>
    <cellStyle name="Comma 7" xfId="63" xr:uid="{00000000-0005-0000-0000-00001F000000}"/>
    <cellStyle name="Currency 2" xfId="51" xr:uid="{00000000-0005-0000-0000-000020000000}"/>
    <cellStyle name="Hyperlink" xfId="65" builtinId="8"/>
    <cellStyle name="Normal" xfId="0" builtinId="0"/>
    <cellStyle name="Normal 10" xfId="52" xr:uid="{00000000-0005-0000-0000-000021000000}"/>
    <cellStyle name="Normal 11" xfId="53" xr:uid="{00000000-0005-0000-0000-000022000000}"/>
    <cellStyle name="Normal 2" xfId="22" xr:uid="{00000000-0005-0000-0000-000023000000}"/>
    <cellStyle name="Normal 2 2" xfId="54" xr:uid="{00000000-0005-0000-0000-000024000000}"/>
    <cellStyle name="Normal 25 2 3" xfId="55" xr:uid="{00000000-0005-0000-0000-000025000000}"/>
    <cellStyle name="Normal 29" xfId="56" xr:uid="{00000000-0005-0000-0000-000026000000}"/>
    <cellStyle name="Normal 3" xfId="2" xr:uid="{00000000-0005-0000-0000-000027000000}"/>
    <cellStyle name="Normal 3 3 2" xfId="24" xr:uid="{00000000-0005-0000-0000-000028000000}"/>
    <cellStyle name="Normal 3 3 2 2" xfId="29" xr:uid="{00000000-0005-0000-0000-000029000000}"/>
    <cellStyle name="Normal 33 2" xfId="57" xr:uid="{00000000-0005-0000-0000-00002A000000}"/>
    <cellStyle name="Normal 33 2 2" xfId="58" xr:uid="{00000000-0005-0000-0000-00002B000000}"/>
    <cellStyle name="Normal 4" xfId="20" xr:uid="{00000000-0005-0000-0000-00002C000000}"/>
    <cellStyle name="Normal 5" xfId="33" xr:uid="{00000000-0005-0000-0000-00002D000000}"/>
    <cellStyle name="Normal 6" xfId="7" xr:uid="{00000000-0005-0000-0000-00002E000000}"/>
    <cellStyle name="Normal 6 2" xfId="30" xr:uid="{00000000-0005-0000-0000-00002F000000}"/>
    <cellStyle name="Normal 7" xfId="14" xr:uid="{00000000-0005-0000-0000-000030000000}"/>
    <cellStyle name="Normal 8" xfId="25" xr:uid="{00000000-0005-0000-0000-000031000000}"/>
    <cellStyle name="Normal 9" xfId="62" xr:uid="{00000000-0005-0000-0000-000032000000}"/>
    <cellStyle name="Normal_BOQ-SAN-CU" xfId="69" xr:uid="{9CE3997C-8726-421E-B7BB-0F9E0B1DF1C0}"/>
    <cellStyle name="Normal_BOQ-SAN-CU_BOQ-SAN-R1" xfId="68" xr:uid="{83AA07C8-BE40-4E75-A461-0DA60331D250}"/>
    <cellStyle name="Normal_D1" xfId="12" xr:uid="{00000000-0005-0000-0000-000033000000}"/>
    <cellStyle name="Normal_D1S" xfId="13" xr:uid="{00000000-0005-0000-0000-000034000000}"/>
    <cellStyle name="Normal_TNR-TAB" xfId="74" xr:uid="{A0A304D4-5B63-4F10-A414-74D0B8EF6E85}"/>
    <cellStyle name="Normal_TNR-TAB 2" xfId="71" xr:uid="{F24D46E1-86DE-4CA5-A6B9-4F9F7C13D4BE}"/>
    <cellStyle name="Normal_TNR-TAB 2 2" xfId="75" xr:uid="{598B28F5-1B83-4A7D-9C17-D3538EA0674A}"/>
    <cellStyle name="Normal_wwtp-cost" xfId="70" xr:uid="{C517DE35-5861-44E6-AA10-5D177AD3F821}"/>
    <cellStyle name="Normal_แบบ ปร.4-แอร์" xfId="64" xr:uid="{907F7674-BFE9-4066-AA6B-2F614F7F4333}"/>
    <cellStyle name="Percent" xfId="15" builtinId="5"/>
    <cellStyle name="Percent 2" xfId="59" xr:uid="{00000000-0005-0000-0000-000035000000}"/>
    <cellStyle name="Percent 6" xfId="60" xr:uid="{00000000-0005-0000-0000-000036000000}"/>
    <cellStyle name="เครื่องหมายจุลภาค 14" xfId="5" xr:uid="{00000000-0005-0000-0000-000038000000}"/>
    <cellStyle name="เครื่องหมายจุลภาค 2 10" xfId="6" xr:uid="{00000000-0005-0000-0000-000039000000}"/>
    <cellStyle name="เครื่องหมายจุลภาค 2 5" xfId="4" xr:uid="{00000000-0005-0000-0000-00003A000000}"/>
    <cellStyle name="เครื่องหมายจุลภาค 8" xfId="3" xr:uid="{00000000-0005-0000-0000-00003B000000}"/>
    <cellStyle name="เครื่องหมายจุลภาค_Intall Cost 02-2009_Master Intall Cost 05-2009 2" xfId="78" xr:uid="{4872AD7D-98C0-4CE7-92D4-AF5530314477}"/>
    <cellStyle name="เครื่องหมายจุลภาค_แบบ  ปร. 5" xfId="17" xr:uid="{00000000-0005-0000-0000-00003C000000}"/>
    <cellStyle name="ปกติ_BOQ-SAN-R1" xfId="66" xr:uid="{96105A7C-E63F-4894-9D8C-38D6199892D6}"/>
    <cellStyle name="ปกติ_BOQ-อาคารพักอาศัยรวม คสล. สูง 8 ชั้น อารี ซ.2" xfId="67" xr:uid="{9F59F5DB-2BC5-4B6B-9235-AD0989D8CE40}"/>
    <cellStyle name="ปกติ_Intall Cost 01-2009 2" xfId="77" xr:uid="{0FD970E9-D7ED-4B44-942B-6A26F0385A77}"/>
    <cellStyle name="ปกติ_Intall Cost 02-2009 2" xfId="76" xr:uid="{E60195C3-6613-4D3B-B418-DE5923795CE8}"/>
    <cellStyle name="ปกติ_แบบ  ปร. 5" xfId="16" xr:uid="{00000000-0005-0000-0000-00003F000000}"/>
  </cellStyles>
  <dxfs count="0"/>
  <tableStyles count="0" defaultTableStyle="TableStyleMedium9" defaultPivotStyle="PivotStyleLight16"/>
  <colors>
    <mruColors>
      <color rgb="FF0000FF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274</xdr:row>
      <xdr:rowOff>28575</xdr:rowOff>
    </xdr:from>
    <xdr:to>
      <xdr:col>1</xdr:col>
      <xdr:colOff>695325</xdr:colOff>
      <xdr:row>274</xdr:row>
      <xdr:rowOff>257175</xdr:rowOff>
    </xdr:to>
    <xdr:sp macro="" textlink="">
      <xdr:nvSpPr>
        <xdr:cNvPr id="11" name="Rectangle 264">
          <a:extLst>
            <a:ext uri="{FF2B5EF4-FFF2-40B4-BE49-F238E27FC236}">
              <a16:creationId xmlns:a16="http://schemas.microsoft.com/office/drawing/2014/main" id="{51ADB1D8-E17D-4A0C-8673-E216E1127558}"/>
            </a:ext>
          </a:extLst>
        </xdr:cNvPr>
        <xdr:cNvSpPr>
          <a:spLocks noChangeArrowheads="1"/>
        </xdr:cNvSpPr>
      </xdr:nvSpPr>
      <xdr:spPr bwMode="auto">
        <a:xfrm>
          <a:off x="990600" y="75572408"/>
          <a:ext cx="238125" cy="2286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268</xdr:row>
      <xdr:rowOff>28575</xdr:rowOff>
    </xdr:from>
    <xdr:to>
      <xdr:col>1</xdr:col>
      <xdr:colOff>638175</xdr:colOff>
      <xdr:row>268</xdr:row>
      <xdr:rowOff>257175</xdr:rowOff>
    </xdr:to>
    <xdr:sp macro="" textlink="">
      <xdr:nvSpPr>
        <xdr:cNvPr id="20" name="Rectangle 264">
          <a:extLst>
            <a:ext uri="{FF2B5EF4-FFF2-40B4-BE49-F238E27FC236}">
              <a16:creationId xmlns:a16="http://schemas.microsoft.com/office/drawing/2014/main" id="{232647C2-E757-4F34-8D4B-85843528C27D}"/>
            </a:ext>
          </a:extLst>
        </xdr:cNvPr>
        <xdr:cNvSpPr>
          <a:spLocks noChangeArrowheads="1"/>
        </xdr:cNvSpPr>
      </xdr:nvSpPr>
      <xdr:spPr bwMode="auto">
        <a:xfrm>
          <a:off x="933450" y="73980675"/>
          <a:ext cx="238125" cy="2286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419100</xdr:colOff>
      <xdr:row>281</xdr:row>
      <xdr:rowOff>28575</xdr:rowOff>
    </xdr:from>
    <xdr:to>
      <xdr:col>1</xdr:col>
      <xdr:colOff>657225</xdr:colOff>
      <xdr:row>281</xdr:row>
      <xdr:rowOff>257175</xdr:rowOff>
    </xdr:to>
    <xdr:sp macro="" textlink="">
      <xdr:nvSpPr>
        <xdr:cNvPr id="22" name="Rectangle 264">
          <a:extLst>
            <a:ext uri="{FF2B5EF4-FFF2-40B4-BE49-F238E27FC236}">
              <a16:creationId xmlns:a16="http://schemas.microsoft.com/office/drawing/2014/main" id="{E4943237-86D5-4423-AF31-0ED9791C2442}"/>
            </a:ext>
          </a:extLst>
        </xdr:cNvPr>
        <xdr:cNvSpPr>
          <a:spLocks noChangeArrowheads="1"/>
        </xdr:cNvSpPr>
      </xdr:nvSpPr>
      <xdr:spPr bwMode="auto">
        <a:xfrm>
          <a:off x="952500" y="77502808"/>
          <a:ext cx="238125" cy="2286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288</xdr:row>
      <xdr:rowOff>28575</xdr:rowOff>
    </xdr:from>
    <xdr:to>
      <xdr:col>1</xdr:col>
      <xdr:colOff>676275</xdr:colOff>
      <xdr:row>288</xdr:row>
      <xdr:rowOff>257175</xdr:rowOff>
    </xdr:to>
    <xdr:sp macro="" textlink="">
      <xdr:nvSpPr>
        <xdr:cNvPr id="23" name="Rectangle 264">
          <a:extLst>
            <a:ext uri="{FF2B5EF4-FFF2-40B4-BE49-F238E27FC236}">
              <a16:creationId xmlns:a16="http://schemas.microsoft.com/office/drawing/2014/main" id="{02FE661A-4483-4D90-9C13-ABCE675D3E71}"/>
            </a:ext>
          </a:extLst>
        </xdr:cNvPr>
        <xdr:cNvSpPr>
          <a:spLocks noChangeArrowheads="1"/>
        </xdr:cNvSpPr>
      </xdr:nvSpPr>
      <xdr:spPr bwMode="auto">
        <a:xfrm>
          <a:off x="971550" y="79399342"/>
          <a:ext cx="238125" cy="2286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409575</xdr:colOff>
      <xdr:row>292</xdr:row>
      <xdr:rowOff>28575</xdr:rowOff>
    </xdr:from>
    <xdr:to>
      <xdr:col>1</xdr:col>
      <xdr:colOff>647700</xdr:colOff>
      <xdr:row>292</xdr:row>
      <xdr:rowOff>257175</xdr:rowOff>
    </xdr:to>
    <xdr:sp macro="" textlink="">
      <xdr:nvSpPr>
        <xdr:cNvPr id="24" name="Rectangle 264">
          <a:extLst>
            <a:ext uri="{FF2B5EF4-FFF2-40B4-BE49-F238E27FC236}">
              <a16:creationId xmlns:a16="http://schemas.microsoft.com/office/drawing/2014/main" id="{EB9ECE87-C50E-4CDD-9794-E6BCC9947AFE}"/>
            </a:ext>
          </a:extLst>
        </xdr:cNvPr>
        <xdr:cNvSpPr>
          <a:spLocks noChangeArrowheads="1"/>
        </xdr:cNvSpPr>
      </xdr:nvSpPr>
      <xdr:spPr bwMode="auto">
        <a:xfrm>
          <a:off x="942975" y="80483075"/>
          <a:ext cx="238125" cy="2286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409575</xdr:colOff>
      <xdr:row>297</xdr:row>
      <xdr:rowOff>28575</xdr:rowOff>
    </xdr:from>
    <xdr:to>
      <xdr:col>1</xdr:col>
      <xdr:colOff>647700</xdr:colOff>
      <xdr:row>297</xdr:row>
      <xdr:rowOff>257175</xdr:rowOff>
    </xdr:to>
    <xdr:sp macro="" textlink="">
      <xdr:nvSpPr>
        <xdr:cNvPr id="25" name="Rectangle 264">
          <a:extLst>
            <a:ext uri="{FF2B5EF4-FFF2-40B4-BE49-F238E27FC236}">
              <a16:creationId xmlns:a16="http://schemas.microsoft.com/office/drawing/2014/main" id="{D108B8AB-2022-4F74-9F3D-663587FD0E66}"/>
            </a:ext>
          </a:extLst>
        </xdr:cNvPr>
        <xdr:cNvSpPr>
          <a:spLocks noChangeArrowheads="1"/>
        </xdr:cNvSpPr>
      </xdr:nvSpPr>
      <xdr:spPr bwMode="auto">
        <a:xfrm>
          <a:off x="942975" y="81837742"/>
          <a:ext cx="238125" cy="2286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sp macro="" textlink="">
      <xdr:nvSpPr>
        <xdr:cNvPr id="8" name="Text Box 692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sp macro="" textlink="">
      <xdr:nvSpPr>
        <xdr:cNvPr id="9" name="Text Box 692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sp macro="" textlink="">
      <xdr:nvSpPr>
        <xdr:cNvPr id="10" name="Text Box 692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sp macro="" textlink="">
      <xdr:nvSpPr>
        <xdr:cNvPr id="11" name="Text Box 692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sp macro="" textlink="">
      <xdr:nvSpPr>
        <xdr:cNvPr id="12" name="Text Box 692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sp macro="" textlink="">
      <xdr:nvSpPr>
        <xdr:cNvPr id="13" name="Text Box 692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47625</xdr:rowOff>
    </xdr:to>
    <xdr:sp macro="" textlink="">
      <xdr:nvSpPr>
        <xdr:cNvPr id="14" name="Text Box 692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47625</xdr:rowOff>
    </xdr:to>
    <xdr:sp macro="" textlink="">
      <xdr:nvSpPr>
        <xdr:cNvPr id="15" name="Text Box 692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47625</xdr:rowOff>
    </xdr:to>
    <xdr:sp macro="" textlink="">
      <xdr:nvSpPr>
        <xdr:cNvPr id="16" name="Text Box 692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47625</xdr:rowOff>
    </xdr:to>
    <xdr:sp macro="" textlink="">
      <xdr:nvSpPr>
        <xdr:cNvPr id="17" name="Text Box 692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47625</xdr:rowOff>
    </xdr:to>
    <xdr:sp macro="" textlink="">
      <xdr:nvSpPr>
        <xdr:cNvPr id="18" name="Text Box 692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47625</xdr:rowOff>
    </xdr:to>
    <xdr:sp macro="" textlink="">
      <xdr:nvSpPr>
        <xdr:cNvPr id="19" name="Text Box 69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47625</xdr:rowOff>
    </xdr:to>
    <xdr:sp macro="" textlink="">
      <xdr:nvSpPr>
        <xdr:cNvPr id="20" name="Text Box 692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47625</xdr:rowOff>
    </xdr:to>
    <xdr:sp macro="" textlink="">
      <xdr:nvSpPr>
        <xdr:cNvPr id="21" name="Text Box 692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47625</xdr:rowOff>
    </xdr:to>
    <xdr:sp macro="" textlink="">
      <xdr:nvSpPr>
        <xdr:cNvPr id="22" name="Text Box 692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47625</xdr:rowOff>
    </xdr:to>
    <xdr:sp macro="" textlink="">
      <xdr:nvSpPr>
        <xdr:cNvPr id="23" name="Text Box 69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47625</xdr:rowOff>
    </xdr:to>
    <xdr:sp macro="" textlink="">
      <xdr:nvSpPr>
        <xdr:cNvPr id="24" name="Text Box 692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47625</xdr:rowOff>
    </xdr:to>
    <xdr:sp macro="" textlink="">
      <xdr:nvSpPr>
        <xdr:cNvPr id="25" name="Text Box 692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0" y="11734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sp macro="" textlink="">
      <xdr:nvSpPr>
        <xdr:cNvPr id="2" name="Text Box 6922">
          <a:extLst>
            <a:ext uri="{FF2B5EF4-FFF2-40B4-BE49-F238E27FC236}">
              <a16:creationId xmlns:a16="http://schemas.microsoft.com/office/drawing/2014/main" id="{4190B287-16FB-431B-BB52-341A435264FC}"/>
            </a:ext>
          </a:extLst>
        </xdr:cNvPr>
        <xdr:cNvSpPr txBox="1">
          <a:spLocks noChangeArrowheads="1"/>
        </xdr:cNvSpPr>
      </xdr:nvSpPr>
      <xdr:spPr bwMode="auto">
        <a:xfrm>
          <a:off x="0" y="81200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sp macro="" textlink="">
      <xdr:nvSpPr>
        <xdr:cNvPr id="3" name="Text Box 6922">
          <a:extLst>
            <a:ext uri="{FF2B5EF4-FFF2-40B4-BE49-F238E27FC236}">
              <a16:creationId xmlns:a16="http://schemas.microsoft.com/office/drawing/2014/main" id="{1F5E5B09-4755-4AF2-8439-633946A47EA4}"/>
            </a:ext>
          </a:extLst>
        </xdr:cNvPr>
        <xdr:cNvSpPr txBox="1">
          <a:spLocks noChangeArrowheads="1"/>
        </xdr:cNvSpPr>
      </xdr:nvSpPr>
      <xdr:spPr bwMode="auto">
        <a:xfrm>
          <a:off x="0" y="81200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sp macro="" textlink="">
      <xdr:nvSpPr>
        <xdr:cNvPr id="4" name="Text Box 6922">
          <a:extLst>
            <a:ext uri="{FF2B5EF4-FFF2-40B4-BE49-F238E27FC236}">
              <a16:creationId xmlns:a16="http://schemas.microsoft.com/office/drawing/2014/main" id="{0D06B1BF-98F1-4050-AD61-27B663AF0791}"/>
            </a:ext>
          </a:extLst>
        </xdr:cNvPr>
        <xdr:cNvSpPr txBox="1">
          <a:spLocks noChangeArrowheads="1"/>
        </xdr:cNvSpPr>
      </xdr:nvSpPr>
      <xdr:spPr bwMode="auto">
        <a:xfrm>
          <a:off x="0" y="81200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sp macro="" textlink="">
      <xdr:nvSpPr>
        <xdr:cNvPr id="5" name="Text Box 6922">
          <a:extLst>
            <a:ext uri="{FF2B5EF4-FFF2-40B4-BE49-F238E27FC236}">
              <a16:creationId xmlns:a16="http://schemas.microsoft.com/office/drawing/2014/main" id="{82CD0C77-2174-4E13-A235-72629CCFDCA9}"/>
            </a:ext>
          </a:extLst>
        </xdr:cNvPr>
        <xdr:cNvSpPr txBox="1">
          <a:spLocks noChangeArrowheads="1"/>
        </xdr:cNvSpPr>
      </xdr:nvSpPr>
      <xdr:spPr bwMode="auto">
        <a:xfrm>
          <a:off x="0" y="81200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sp macro="" textlink="">
      <xdr:nvSpPr>
        <xdr:cNvPr id="6" name="Text Box 6922">
          <a:extLst>
            <a:ext uri="{FF2B5EF4-FFF2-40B4-BE49-F238E27FC236}">
              <a16:creationId xmlns:a16="http://schemas.microsoft.com/office/drawing/2014/main" id="{E8F2A3E5-C1CD-4CAC-9077-1EF778874DC1}"/>
            </a:ext>
          </a:extLst>
        </xdr:cNvPr>
        <xdr:cNvSpPr txBox="1">
          <a:spLocks noChangeArrowheads="1"/>
        </xdr:cNvSpPr>
      </xdr:nvSpPr>
      <xdr:spPr bwMode="auto">
        <a:xfrm>
          <a:off x="0" y="81200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sp macro="" textlink="">
      <xdr:nvSpPr>
        <xdr:cNvPr id="7" name="Text Box 6922">
          <a:extLst>
            <a:ext uri="{FF2B5EF4-FFF2-40B4-BE49-F238E27FC236}">
              <a16:creationId xmlns:a16="http://schemas.microsoft.com/office/drawing/2014/main" id="{0AB7ED7F-7B88-4BD3-8650-864953F430C2}"/>
            </a:ext>
          </a:extLst>
        </xdr:cNvPr>
        <xdr:cNvSpPr txBox="1">
          <a:spLocks noChangeArrowheads="1"/>
        </xdr:cNvSpPr>
      </xdr:nvSpPr>
      <xdr:spPr bwMode="auto">
        <a:xfrm>
          <a:off x="0" y="81200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47625</xdr:rowOff>
    </xdr:to>
    <xdr:sp macro="" textlink="">
      <xdr:nvSpPr>
        <xdr:cNvPr id="8" name="Text Box 6922">
          <a:extLst>
            <a:ext uri="{FF2B5EF4-FFF2-40B4-BE49-F238E27FC236}">
              <a16:creationId xmlns:a16="http://schemas.microsoft.com/office/drawing/2014/main" id="{9D43F0C4-C2DD-43F9-9F9A-9F45CAFC161D}"/>
            </a:ext>
          </a:extLst>
        </xdr:cNvPr>
        <xdr:cNvSpPr txBox="1">
          <a:spLocks noChangeArrowheads="1"/>
        </xdr:cNvSpPr>
      </xdr:nvSpPr>
      <xdr:spPr bwMode="auto">
        <a:xfrm>
          <a:off x="0" y="94535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47625</xdr:rowOff>
    </xdr:to>
    <xdr:sp macro="" textlink="">
      <xdr:nvSpPr>
        <xdr:cNvPr id="9" name="Text Box 6922">
          <a:extLst>
            <a:ext uri="{FF2B5EF4-FFF2-40B4-BE49-F238E27FC236}">
              <a16:creationId xmlns:a16="http://schemas.microsoft.com/office/drawing/2014/main" id="{4F7165CC-24B6-45EB-B371-115B321A9C09}"/>
            </a:ext>
          </a:extLst>
        </xdr:cNvPr>
        <xdr:cNvSpPr txBox="1">
          <a:spLocks noChangeArrowheads="1"/>
        </xdr:cNvSpPr>
      </xdr:nvSpPr>
      <xdr:spPr bwMode="auto">
        <a:xfrm>
          <a:off x="0" y="94535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47625</xdr:rowOff>
    </xdr:to>
    <xdr:sp macro="" textlink="">
      <xdr:nvSpPr>
        <xdr:cNvPr id="10" name="Text Box 6922">
          <a:extLst>
            <a:ext uri="{FF2B5EF4-FFF2-40B4-BE49-F238E27FC236}">
              <a16:creationId xmlns:a16="http://schemas.microsoft.com/office/drawing/2014/main" id="{16C760E5-7045-4A02-A5AE-0A264AC93650}"/>
            </a:ext>
          </a:extLst>
        </xdr:cNvPr>
        <xdr:cNvSpPr txBox="1">
          <a:spLocks noChangeArrowheads="1"/>
        </xdr:cNvSpPr>
      </xdr:nvSpPr>
      <xdr:spPr bwMode="auto">
        <a:xfrm>
          <a:off x="0" y="94535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47625</xdr:rowOff>
    </xdr:to>
    <xdr:sp macro="" textlink="">
      <xdr:nvSpPr>
        <xdr:cNvPr id="11" name="Text Box 6922">
          <a:extLst>
            <a:ext uri="{FF2B5EF4-FFF2-40B4-BE49-F238E27FC236}">
              <a16:creationId xmlns:a16="http://schemas.microsoft.com/office/drawing/2014/main" id="{BE240413-59D3-47EB-8B86-3C81BB33FCC7}"/>
            </a:ext>
          </a:extLst>
        </xdr:cNvPr>
        <xdr:cNvSpPr txBox="1">
          <a:spLocks noChangeArrowheads="1"/>
        </xdr:cNvSpPr>
      </xdr:nvSpPr>
      <xdr:spPr bwMode="auto">
        <a:xfrm>
          <a:off x="0" y="94535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47625</xdr:rowOff>
    </xdr:to>
    <xdr:sp macro="" textlink="">
      <xdr:nvSpPr>
        <xdr:cNvPr id="12" name="Text Box 6922">
          <a:extLst>
            <a:ext uri="{FF2B5EF4-FFF2-40B4-BE49-F238E27FC236}">
              <a16:creationId xmlns:a16="http://schemas.microsoft.com/office/drawing/2014/main" id="{F35C0DC3-04B3-4762-8D02-FD7F870EC78A}"/>
            </a:ext>
          </a:extLst>
        </xdr:cNvPr>
        <xdr:cNvSpPr txBox="1">
          <a:spLocks noChangeArrowheads="1"/>
        </xdr:cNvSpPr>
      </xdr:nvSpPr>
      <xdr:spPr bwMode="auto">
        <a:xfrm>
          <a:off x="0" y="94535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47625</xdr:rowOff>
    </xdr:to>
    <xdr:sp macro="" textlink="">
      <xdr:nvSpPr>
        <xdr:cNvPr id="13" name="Text Box 6922">
          <a:extLst>
            <a:ext uri="{FF2B5EF4-FFF2-40B4-BE49-F238E27FC236}">
              <a16:creationId xmlns:a16="http://schemas.microsoft.com/office/drawing/2014/main" id="{F1944055-969E-474F-A8CB-F630F2BE9BFE}"/>
            </a:ext>
          </a:extLst>
        </xdr:cNvPr>
        <xdr:cNvSpPr txBox="1">
          <a:spLocks noChangeArrowheads="1"/>
        </xdr:cNvSpPr>
      </xdr:nvSpPr>
      <xdr:spPr bwMode="auto">
        <a:xfrm>
          <a:off x="0" y="94535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47625</xdr:rowOff>
    </xdr:to>
    <xdr:sp macro="" textlink="">
      <xdr:nvSpPr>
        <xdr:cNvPr id="14" name="Text Box 6922">
          <a:extLst>
            <a:ext uri="{FF2B5EF4-FFF2-40B4-BE49-F238E27FC236}">
              <a16:creationId xmlns:a16="http://schemas.microsoft.com/office/drawing/2014/main" id="{53B89376-1895-42EA-8043-995DC6649F9F}"/>
            </a:ext>
          </a:extLst>
        </xdr:cNvPr>
        <xdr:cNvSpPr txBox="1">
          <a:spLocks noChangeArrowheads="1"/>
        </xdr:cNvSpPr>
      </xdr:nvSpPr>
      <xdr:spPr bwMode="auto">
        <a:xfrm>
          <a:off x="0" y="94535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47625</xdr:rowOff>
    </xdr:to>
    <xdr:sp macro="" textlink="">
      <xdr:nvSpPr>
        <xdr:cNvPr id="15" name="Text Box 6922">
          <a:extLst>
            <a:ext uri="{FF2B5EF4-FFF2-40B4-BE49-F238E27FC236}">
              <a16:creationId xmlns:a16="http://schemas.microsoft.com/office/drawing/2014/main" id="{9E8D09C8-4C11-41C6-AC94-29AB29B7E193}"/>
            </a:ext>
          </a:extLst>
        </xdr:cNvPr>
        <xdr:cNvSpPr txBox="1">
          <a:spLocks noChangeArrowheads="1"/>
        </xdr:cNvSpPr>
      </xdr:nvSpPr>
      <xdr:spPr bwMode="auto">
        <a:xfrm>
          <a:off x="0" y="94535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47625</xdr:rowOff>
    </xdr:to>
    <xdr:sp macro="" textlink="">
      <xdr:nvSpPr>
        <xdr:cNvPr id="16" name="Text Box 6922">
          <a:extLst>
            <a:ext uri="{FF2B5EF4-FFF2-40B4-BE49-F238E27FC236}">
              <a16:creationId xmlns:a16="http://schemas.microsoft.com/office/drawing/2014/main" id="{75C00A23-9F19-4F69-A797-500583315CB0}"/>
            </a:ext>
          </a:extLst>
        </xdr:cNvPr>
        <xdr:cNvSpPr txBox="1">
          <a:spLocks noChangeArrowheads="1"/>
        </xdr:cNvSpPr>
      </xdr:nvSpPr>
      <xdr:spPr bwMode="auto">
        <a:xfrm>
          <a:off x="0" y="94535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47625</xdr:rowOff>
    </xdr:to>
    <xdr:sp macro="" textlink="">
      <xdr:nvSpPr>
        <xdr:cNvPr id="17" name="Text Box 6922">
          <a:extLst>
            <a:ext uri="{FF2B5EF4-FFF2-40B4-BE49-F238E27FC236}">
              <a16:creationId xmlns:a16="http://schemas.microsoft.com/office/drawing/2014/main" id="{69A00B8F-F74A-4523-B372-6809C15CD487}"/>
            </a:ext>
          </a:extLst>
        </xdr:cNvPr>
        <xdr:cNvSpPr txBox="1">
          <a:spLocks noChangeArrowheads="1"/>
        </xdr:cNvSpPr>
      </xdr:nvSpPr>
      <xdr:spPr bwMode="auto">
        <a:xfrm>
          <a:off x="0" y="94535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47625</xdr:rowOff>
    </xdr:to>
    <xdr:sp macro="" textlink="">
      <xdr:nvSpPr>
        <xdr:cNvPr id="18" name="Text Box 6922">
          <a:extLst>
            <a:ext uri="{FF2B5EF4-FFF2-40B4-BE49-F238E27FC236}">
              <a16:creationId xmlns:a16="http://schemas.microsoft.com/office/drawing/2014/main" id="{0C582CAB-E460-467E-95EB-B94662823EC3}"/>
            </a:ext>
          </a:extLst>
        </xdr:cNvPr>
        <xdr:cNvSpPr txBox="1">
          <a:spLocks noChangeArrowheads="1"/>
        </xdr:cNvSpPr>
      </xdr:nvSpPr>
      <xdr:spPr bwMode="auto">
        <a:xfrm>
          <a:off x="0" y="94535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47625</xdr:rowOff>
    </xdr:to>
    <xdr:sp macro="" textlink="">
      <xdr:nvSpPr>
        <xdr:cNvPr id="19" name="Text Box 6922">
          <a:extLst>
            <a:ext uri="{FF2B5EF4-FFF2-40B4-BE49-F238E27FC236}">
              <a16:creationId xmlns:a16="http://schemas.microsoft.com/office/drawing/2014/main" id="{9BDEAF6C-0F18-4AE1-8C5F-76D3B3E3323B}"/>
            </a:ext>
          </a:extLst>
        </xdr:cNvPr>
        <xdr:cNvSpPr txBox="1">
          <a:spLocks noChangeArrowheads="1"/>
        </xdr:cNvSpPr>
      </xdr:nvSpPr>
      <xdr:spPr bwMode="auto">
        <a:xfrm>
          <a:off x="0" y="945356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20" name="Text Box 6922">
          <a:extLst>
            <a:ext uri="{FF2B5EF4-FFF2-40B4-BE49-F238E27FC236}">
              <a16:creationId xmlns:a16="http://schemas.microsoft.com/office/drawing/2014/main" id="{B75CAEC9-36BB-43E0-8C73-8EC4B6766BBD}"/>
            </a:ext>
          </a:extLst>
        </xdr:cNvPr>
        <xdr:cNvSpPr txBox="1">
          <a:spLocks noChangeArrowheads="1"/>
        </xdr:cNvSpPr>
      </xdr:nvSpPr>
      <xdr:spPr bwMode="auto">
        <a:xfrm>
          <a:off x="0" y="730125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21" name="Text Box 6922">
          <a:extLst>
            <a:ext uri="{FF2B5EF4-FFF2-40B4-BE49-F238E27FC236}">
              <a16:creationId xmlns:a16="http://schemas.microsoft.com/office/drawing/2014/main" id="{B58EB6F4-F919-413E-B431-C24B8D8B32E3}"/>
            </a:ext>
          </a:extLst>
        </xdr:cNvPr>
        <xdr:cNvSpPr txBox="1">
          <a:spLocks noChangeArrowheads="1"/>
        </xdr:cNvSpPr>
      </xdr:nvSpPr>
      <xdr:spPr bwMode="auto">
        <a:xfrm>
          <a:off x="0" y="730125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22" name="Text Box 6922">
          <a:extLst>
            <a:ext uri="{FF2B5EF4-FFF2-40B4-BE49-F238E27FC236}">
              <a16:creationId xmlns:a16="http://schemas.microsoft.com/office/drawing/2014/main" id="{B2F38FB4-EC31-456D-B980-F0636B16D36B}"/>
            </a:ext>
          </a:extLst>
        </xdr:cNvPr>
        <xdr:cNvSpPr txBox="1">
          <a:spLocks noChangeArrowheads="1"/>
        </xdr:cNvSpPr>
      </xdr:nvSpPr>
      <xdr:spPr bwMode="auto">
        <a:xfrm>
          <a:off x="0" y="730125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23" name="Text Box 6922">
          <a:extLst>
            <a:ext uri="{FF2B5EF4-FFF2-40B4-BE49-F238E27FC236}">
              <a16:creationId xmlns:a16="http://schemas.microsoft.com/office/drawing/2014/main" id="{5AD97C60-9B9C-4389-9C31-DB2E2E96DA7E}"/>
            </a:ext>
          </a:extLst>
        </xdr:cNvPr>
        <xdr:cNvSpPr txBox="1">
          <a:spLocks noChangeArrowheads="1"/>
        </xdr:cNvSpPr>
      </xdr:nvSpPr>
      <xdr:spPr bwMode="auto">
        <a:xfrm>
          <a:off x="0" y="730125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24" name="Text Box 6922">
          <a:extLst>
            <a:ext uri="{FF2B5EF4-FFF2-40B4-BE49-F238E27FC236}">
              <a16:creationId xmlns:a16="http://schemas.microsoft.com/office/drawing/2014/main" id="{9C666F18-B0B9-4816-9871-8F5895A7D441}"/>
            </a:ext>
          </a:extLst>
        </xdr:cNvPr>
        <xdr:cNvSpPr txBox="1">
          <a:spLocks noChangeArrowheads="1"/>
        </xdr:cNvSpPr>
      </xdr:nvSpPr>
      <xdr:spPr bwMode="auto">
        <a:xfrm>
          <a:off x="0" y="730125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25" name="Text Box 6922">
          <a:extLst>
            <a:ext uri="{FF2B5EF4-FFF2-40B4-BE49-F238E27FC236}">
              <a16:creationId xmlns:a16="http://schemas.microsoft.com/office/drawing/2014/main" id="{962F404A-59EA-4C39-BE93-B3848F48C05B}"/>
            </a:ext>
          </a:extLst>
        </xdr:cNvPr>
        <xdr:cNvSpPr txBox="1">
          <a:spLocks noChangeArrowheads="1"/>
        </xdr:cNvSpPr>
      </xdr:nvSpPr>
      <xdr:spPr bwMode="auto">
        <a:xfrm>
          <a:off x="0" y="730125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26" name="Text Box 6922">
          <a:extLst>
            <a:ext uri="{FF2B5EF4-FFF2-40B4-BE49-F238E27FC236}">
              <a16:creationId xmlns:a16="http://schemas.microsoft.com/office/drawing/2014/main" id="{3905306D-80E2-4CB1-B88D-220C4D8A9353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27" name="Text Box 6922">
          <a:extLst>
            <a:ext uri="{FF2B5EF4-FFF2-40B4-BE49-F238E27FC236}">
              <a16:creationId xmlns:a16="http://schemas.microsoft.com/office/drawing/2014/main" id="{4238AC50-EE6D-41E8-A7BA-32DF21A3C863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28" name="Text Box 6922">
          <a:extLst>
            <a:ext uri="{FF2B5EF4-FFF2-40B4-BE49-F238E27FC236}">
              <a16:creationId xmlns:a16="http://schemas.microsoft.com/office/drawing/2014/main" id="{6281F745-2EB0-4936-A4F3-8DB3758E4CE6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29" name="Text Box 6922">
          <a:extLst>
            <a:ext uri="{FF2B5EF4-FFF2-40B4-BE49-F238E27FC236}">
              <a16:creationId xmlns:a16="http://schemas.microsoft.com/office/drawing/2014/main" id="{EB143FFF-8CCD-4F5D-9BAB-AED52E269C9C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30" name="Text Box 6922">
          <a:extLst>
            <a:ext uri="{FF2B5EF4-FFF2-40B4-BE49-F238E27FC236}">
              <a16:creationId xmlns:a16="http://schemas.microsoft.com/office/drawing/2014/main" id="{5351C0CA-E464-4777-8E57-A46637990ED1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31" name="Text Box 6922">
          <a:extLst>
            <a:ext uri="{FF2B5EF4-FFF2-40B4-BE49-F238E27FC236}">
              <a16:creationId xmlns:a16="http://schemas.microsoft.com/office/drawing/2014/main" id="{0C195284-3F93-48D6-81F5-839E55B5A16C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32" name="Text Box 6922">
          <a:extLst>
            <a:ext uri="{FF2B5EF4-FFF2-40B4-BE49-F238E27FC236}">
              <a16:creationId xmlns:a16="http://schemas.microsoft.com/office/drawing/2014/main" id="{1A5021D7-22D1-49A6-B742-A903C17F3755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33" name="Text Box 6922">
          <a:extLst>
            <a:ext uri="{FF2B5EF4-FFF2-40B4-BE49-F238E27FC236}">
              <a16:creationId xmlns:a16="http://schemas.microsoft.com/office/drawing/2014/main" id="{61D6F3A4-FE70-418F-A23A-2F9B5879D035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34" name="Text Box 6922">
          <a:extLst>
            <a:ext uri="{FF2B5EF4-FFF2-40B4-BE49-F238E27FC236}">
              <a16:creationId xmlns:a16="http://schemas.microsoft.com/office/drawing/2014/main" id="{91AB4467-1158-4776-A666-4AE09701DDD1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35" name="Text Box 6922">
          <a:extLst>
            <a:ext uri="{FF2B5EF4-FFF2-40B4-BE49-F238E27FC236}">
              <a16:creationId xmlns:a16="http://schemas.microsoft.com/office/drawing/2014/main" id="{6D47847D-2CFF-4231-8391-AFD5A973734C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36" name="Text Box 6922">
          <a:extLst>
            <a:ext uri="{FF2B5EF4-FFF2-40B4-BE49-F238E27FC236}">
              <a16:creationId xmlns:a16="http://schemas.microsoft.com/office/drawing/2014/main" id="{A6EA7433-6088-44CC-ADF0-5A50513C42C6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9525" cy="47625"/>
    <xdr:sp macro="" textlink="">
      <xdr:nvSpPr>
        <xdr:cNvPr id="37" name="Text Box 6922">
          <a:extLst>
            <a:ext uri="{FF2B5EF4-FFF2-40B4-BE49-F238E27FC236}">
              <a16:creationId xmlns:a16="http://schemas.microsoft.com/office/drawing/2014/main" id="{9022B21C-046B-44E8-808C-20021C88B8F0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428</xdr:row>
      <xdr:rowOff>0</xdr:rowOff>
    </xdr:from>
    <xdr:ext cx="9525" cy="47625"/>
    <xdr:sp macro="" textlink="">
      <xdr:nvSpPr>
        <xdr:cNvPr id="38" name="Text Box 6922">
          <a:extLst>
            <a:ext uri="{FF2B5EF4-FFF2-40B4-BE49-F238E27FC236}">
              <a16:creationId xmlns:a16="http://schemas.microsoft.com/office/drawing/2014/main" id="{AE7CDCE0-A54F-430B-9F79-5B7CC3402B22}"/>
            </a:ext>
          </a:extLst>
        </xdr:cNvPr>
        <xdr:cNvSpPr txBox="1">
          <a:spLocks noChangeArrowheads="1"/>
        </xdr:cNvSpPr>
      </xdr:nvSpPr>
      <xdr:spPr bwMode="auto">
        <a:xfrm>
          <a:off x="0" y="730125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428</xdr:row>
      <xdr:rowOff>0</xdr:rowOff>
    </xdr:from>
    <xdr:ext cx="9525" cy="47625"/>
    <xdr:sp macro="" textlink="">
      <xdr:nvSpPr>
        <xdr:cNvPr id="39" name="Text Box 6922">
          <a:extLst>
            <a:ext uri="{FF2B5EF4-FFF2-40B4-BE49-F238E27FC236}">
              <a16:creationId xmlns:a16="http://schemas.microsoft.com/office/drawing/2014/main" id="{573B6833-6CCF-428F-A229-C832DF791D14}"/>
            </a:ext>
          </a:extLst>
        </xdr:cNvPr>
        <xdr:cNvSpPr txBox="1">
          <a:spLocks noChangeArrowheads="1"/>
        </xdr:cNvSpPr>
      </xdr:nvSpPr>
      <xdr:spPr bwMode="auto">
        <a:xfrm>
          <a:off x="0" y="730125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428</xdr:row>
      <xdr:rowOff>0</xdr:rowOff>
    </xdr:from>
    <xdr:ext cx="9525" cy="47625"/>
    <xdr:sp macro="" textlink="">
      <xdr:nvSpPr>
        <xdr:cNvPr id="40" name="Text Box 6922">
          <a:extLst>
            <a:ext uri="{FF2B5EF4-FFF2-40B4-BE49-F238E27FC236}">
              <a16:creationId xmlns:a16="http://schemas.microsoft.com/office/drawing/2014/main" id="{1AFCB594-C185-4044-8654-60A9E92F7688}"/>
            </a:ext>
          </a:extLst>
        </xdr:cNvPr>
        <xdr:cNvSpPr txBox="1">
          <a:spLocks noChangeArrowheads="1"/>
        </xdr:cNvSpPr>
      </xdr:nvSpPr>
      <xdr:spPr bwMode="auto">
        <a:xfrm>
          <a:off x="0" y="730125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428</xdr:row>
      <xdr:rowOff>0</xdr:rowOff>
    </xdr:from>
    <xdr:ext cx="9525" cy="47625"/>
    <xdr:sp macro="" textlink="">
      <xdr:nvSpPr>
        <xdr:cNvPr id="41" name="Text Box 6922">
          <a:extLst>
            <a:ext uri="{FF2B5EF4-FFF2-40B4-BE49-F238E27FC236}">
              <a16:creationId xmlns:a16="http://schemas.microsoft.com/office/drawing/2014/main" id="{2CD422F2-F37B-4DE1-A972-17D2042979F4}"/>
            </a:ext>
          </a:extLst>
        </xdr:cNvPr>
        <xdr:cNvSpPr txBox="1">
          <a:spLocks noChangeArrowheads="1"/>
        </xdr:cNvSpPr>
      </xdr:nvSpPr>
      <xdr:spPr bwMode="auto">
        <a:xfrm>
          <a:off x="0" y="730125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428</xdr:row>
      <xdr:rowOff>0</xdr:rowOff>
    </xdr:from>
    <xdr:ext cx="9525" cy="47625"/>
    <xdr:sp macro="" textlink="">
      <xdr:nvSpPr>
        <xdr:cNvPr id="42" name="Text Box 6922">
          <a:extLst>
            <a:ext uri="{FF2B5EF4-FFF2-40B4-BE49-F238E27FC236}">
              <a16:creationId xmlns:a16="http://schemas.microsoft.com/office/drawing/2014/main" id="{C97FAC2C-63E6-436E-90B8-357DD792944F}"/>
            </a:ext>
          </a:extLst>
        </xdr:cNvPr>
        <xdr:cNvSpPr txBox="1">
          <a:spLocks noChangeArrowheads="1"/>
        </xdr:cNvSpPr>
      </xdr:nvSpPr>
      <xdr:spPr bwMode="auto">
        <a:xfrm>
          <a:off x="0" y="730125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428</xdr:row>
      <xdr:rowOff>0</xdr:rowOff>
    </xdr:from>
    <xdr:ext cx="9525" cy="47625"/>
    <xdr:sp macro="" textlink="">
      <xdr:nvSpPr>
        <xdr:cNvPr id="43" name="Text Box 6922">
          <a:extLst>
            <a:ext uri="{FF2B5EF4-FFF2-40B4-BE49-F238E27FC236}">
              <a16:creationId xmlns:a16="http://schemas.microsoft.com/office/drawing/2014/main" id="{064D1CA7-4BC2-4BD2-B3DD-E15DE7C484AE}"/>
            </a:ext>
          </a:extLst>
        </xdr:cNvPr>
        <xdr:cNvSpPr txBox="1">
          <a:spLocks noChangeArrowheads="1"/>
        </xdr:cNvSpPr>
      </xdr:nvSpPr>
      <xdr:spPr bwMode="auto">
        <a:xfrm>
          <a:off x="0" y="730125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433</xdr:row>
      <xdr:rowOff>0</xdr:rowOff>
    </xdr:from>
    <xdr:ext cx="9525" cy="47625"/>
    <xdr:sp macro="" textlink="">
      <xdr:nvSpPr>
        <xdr:cNvPr id="44" name="Text Box 6922">
          <a:extLst>
            <a:ext uri="{FF2B5EF4-FFF2-40B4-BE49-F238E27FC236}">
              <a16:creationId xmlns:a16="http://schemas.microsoft.com/office/drawing/2014/main" id="{21AF16F4-F853-4276-A31A-216DA7BCE260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433</xdr:row>
      <xdr:rowOff>0</xdr:rowOff>
    </xdr:from>
    <xdr:ext cx="9525" cy="47625"/>
    <xdr:sp macro="" textlink="">
      <xdr:nvSpPr>
        <xdr:cNvPr id="45" name="Text Box 6922">
          <a:extLst>
            <a:ext uri="{FF2B5EF4-FFF2-40B4-BE49-F238E27FC236}">
              <a16:creationId xmlns:a16="http://schemas.microsoft.com/office/drawing/2014/main" id="{5FA9877A-DECD-4A23-8B09-6BBD6ACE083C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433</xdr:row>
      <xdr:rowOff>0</xdr:rowOff>
    </xdr:from>
    <xdr:ext cx="9525" cy="47625"/>
    <xdr:sp macro="" textlink="">
      <xdr:nvSpPr>
        <xdr:cNvPr id="46" name="Text Box 6922">
          <a:extLst>
            <a:ext uri="{FF2B5EF4-FFF2-40B4-BE49-F238E27FC236}">
              <a16:creationId xmlns:a16="http://schemas.microsoft.com/office/drawing/2014/main" id="{DAC704C1-7B69-457A-ADA5-05A82AF75E64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433</xdr:row>
      <xdr:rowOff>0</xdr:rowOff>
    </xdr:from>
    <xdr:ext cx="9525" cy="47625"/>
    <xdr:sp macro="" textlink="">
      <xdr:nvSpPr>
        <xdr:cNvPr id="47" name="Text Box 6922">
          <a:extLst>
            <a:ext uri="{FF2B5EF4-FFF2-40B4-BE49-F238E27FC236}">
              <a16:creationId xmlns:a16="http://schemas.microsoft.com/office/drawing/2014/main" id="{D9DEBAEF-FAF9-4C31-BAEE-73233732855D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433</xdr:row>
      <xdr:rowOff>0</xdr:rowOff>
    </xdr:from>
    <xdr:ext cx="9525" cy="47625"/>
    <xdr:sp macro="" textlink="">
      <xdr:nvSpPr>
        <xdr:cNvPr id="48" name="Text Box 6922">
          <a:extLst>
            <a:ext uri="{FF2B5EF4-FFF2-40B4-BE49-F238E27FC236}">
              <a16:creationId xmlns:a16="http://schemas.microsoft.com/office/drawing/2014/main" id="{B813C5A2-6CA4-4DCF-9267-90838CEFC1AD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433</xdr:row>
      <xdr:rowOff>0</xdr:rowOff>
    </xdr:from>
    <xdr:ext cx="9525" cy="47625"/>
    <xdr:sp macro="" textlink="">
      <xdr:nvSpPr>
        <xdr:cNvPr id="49" name="Text Box 6922">
          <a:extLst>
            <a:ext uri="{FF2B5EF4-FFF2-40B4-BE49-F238E27FC236}">
              <a16:creationId xmlns:a16="http://schemas.microsoft.com/office/drawing/2014/main" id="{C28263D9-C8D8-4153-BA57-4A12A3C07581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433</xdr:row>
      <xdr:rowOff>0</xdr:rowOff>
    </xdr:from>
    <xdr:ext cx="9525" cy="47625"/>
    <xdr:sp macro="" textlink="">
      <xdr:nvSpPr>
        <xdr:cNvPr id="50" name="Text Box 6922">
          <a:extLst>
            <a:ext uri="{FF2B5EF4-FFF2-40B4-BE49-F238E27FC236}">
              <a16:creationId xmlns:a16="http://schemas.microsoft.com/office/drawing/2014/main" id="{E4F35F4E-C15D-4AD6-837F-73D90C54264D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433</xdr:row>
      <xdr:rowOff>0</xdr:rowOff>
    </xdr:from>
    <xdr:ext cx="9525" cy="47625"/>
    <xdr:sp macro="" textlink="">
      <xdr:nvSpPr>
        <xdr:cNvPr id="51" name="Text Box 6922">
          <a:extLst>
            <a:ext uri="{FF2B5EF4-FFF2-40B4-BE49-F238E27FC236}">
              <a16:creationId xmlns:a16="http://schemas.microsoft.com/office/drawing/2014/main" id="{50CC06B3-0F8E-45BC-9877-612C80268C4E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433</xdr:row>
      <xdr:rowOff>0</xdr:rowOff>
    </xdr:from>
    <xdr:ext cx="9525" cy="47625"/>
    <xdr:sp macro="" textlink="">
      <xdr:nvSpPr>
        <xdr:cNvPr id="52" name="Text Box 6922">
          <a:extLst>
            <a:ext uri="{FF2B5EF4-FFF2-40B4-BE49-F238E27FC236}">
              <a16:creationId xmlns:a16="http://schemas.microsoft.com/office/drawing/2014/main" id="{D1CCDC4A-5992-45D1-BB50-1AAB0FD1C388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433</xdr:row>
      <xdr:rowOff>0</xdr:rowOff>
    </xdr:from>
    <xdr:ext cx="9525" cy="47625"/>
    <xdr:sp macro="" textlink="">
      <xdr:nvSpPr>
        <xdr:cNvPr id="53" name="Text Box 6922">
          <a:extLst>
            <a:ext uri="{FF2B5EF4-FFF2-40B4-BE49-F238E27FC236}">
              <a16:creationId xmlns:a16="http://schemas.microsoft.com/office/drawing/2014/main" id="{7B7A8944-CB17-4F82-9AC6-456FCED2765E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433</xdr:row>
      <xdr:rowOff>0</xdr:rowOff>
    </xdr:from>
    <xdr:ext cx="9525" cy="47625"/>
    <xdr:sp macro="" textlink="">
      <xdr:nvSpPr>
        <xdr:cNvPr id="54" name="Text Box 6922">
          <a:extLst>
            <a:ext uri="{FF2B5EF4-FFF2-40B4-BE49-F238E27FC236}">
              <a16:creationId xmlns:a16="http://schemas.microsoft.com/office/drawing/2014/main" id="{86AF4A39-5ADB-403C-B760-8F7B7A2CAAAC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433</xdr:row>
      <xdr:rowOff>0</xdr:rowOff>
    </xdr:from>
    <xdr:ext cx="9525" cy="47625"/>
    <xdr:sp macro="" textlink="">
      <xdr:nvSpPr>
        <xdr:cNvPr id="55" name="Text Box 6922">
          <a:extLst>
            <a:ext uri="{FF2B5EF4-FFF2-40B4-BE49-F238E27FC236}">
              <a16:creationId xmlns:a16="http://schemas.microsoft.com/office/drawing/2014/main" id="{E658CF78-3FC0-4ABF-803F-FE2CD9F1DF31}"/>
            </a:ext>
          </a:extLst>
        </xdr:cNvPr>
        <xdr:cNvSpPr txBox="1">
          <a:spLocks noChangeArrowheads="1"/>
        </xdr:cNvSpPr>
      </xdr:nvSpPr>
      <xdr:spPr bwMode="auto">
        <a:xfrm>
          <a:off x="0" y="847662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2" name="Text Box 6922">
          <a:extLst>
            <a:ext uri="{FF2B5EF4-FFF2-40B4-BE49-F238E27FC236}">
              <a16:creationId xmlns:a16="http://schemas.microsoft.com/office/drawing/2014/main" id="{EB397AF9-0AF8-42DD-ADA2-9DCBBD11D3C4}"/>
            </a:ext>
          </a:extLst>
        </xdr:cNvPr>
        <xdr:cNvSpPr txBox="1">
          <a:spLocks noChangeArrowheads="1"/>
        </xdr:cNvSpPr>
      </xdr:nvSpPr>
      <xdr:spPr bwMode="auto">
        <a:xfrm>
          <a:off x="0" y="130937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3" name="Text Box 6922">
          <a:extLst>
            <a:ext uri="{FF2B5EF4-FFF2-40B4-BE49-F238E27FC236}">
              <a16:creationId xmlns:a16="http://schemas.microsoft.com/office/drawing/2014/main" id="{7426941C-59C3-454A-A460-19CB68C5B688}"/>
            </a:ext>
          </a:extLst>
        </xdr:cNvPr>
        <xdr:cNvSpPr txBox="1">
          <a:spLocks noChangeArrowheads="1"/>
        </xdr:cNvSpPr>
      </xdr:nvSpPr>
      <xdr:spPr bwMode="auto">
        <a:xfrm>
          <a:off x="0" y="130937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4" name="Text Box 6922">
          <a:extLst>
            <a:ext uri="{FF2B5EF4-FFF2-40B4-BE49-F238E27FC236}">
              <a16:creationId xmlns:a16="http://schemas.microsoft.com/office/drawing/2014/main" id="{D96361F7-86C2-4C84-924D-722007EBF92F}"/>
            </a:ext>
          </a:extLst>
        </xdr:cNvPr>
        <xdr:cNvSpPr txBox="1">
          <a:spLocks noChangeArrowheads="1"/>
        </xdr:cNvSpPr>
      </xdr:nvSpPr>
      <xdr:spPr bwMode="auto">
        <a:xfrm>
          <a:off x="0" y="130937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5" name="Text Box 6922">
          <a:extLst>
            <a:ext uri="{FF2B5EF4-FFF2-40B4-BE49-F238E27FC236}">
              <a16:creationId xmlns:a16="http://schemas.microsoft.com/office/drawing/2014/main" id="{4CFC94B3-8DC2-4C88-AFC0-E7D1597A569E}"/>
            </a:ext>
          </a:extLst>
        </xdr:cNvPr>
        <xdr:cNvSpPr txBox="1">
          <a:spLocks noChangeArrowheads="1"/>
        </xdr:cNvSpPr>
      </xdr:nvSpPr>
      <xdr:spPr bwMode="auto">
        <a:xfrm>
          <a:off x="0" y="130937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6" name="Text Box 6922">
          <a:extLst>
            <a:ext uri="{FF2B5EF4-FFF2-40B4-BE49-F238E27FC236}">
              <a16:creationId xmlns:a16="http://schemas.microsoft.com/office/drawing/2014/main" id="{3A369D35-68F6-4976-B237-97A215945F88}"/>
            </a:ext>
          </a:extLst>
        </xdr:cNvPr>
        <xdr:cNvSpPr txBox="1">
          <a:spLocks noChangeArrowheads="1"/>
        </xdr:cNvSpPr>
      </xdr:nvSpPr>
      <xdr:spPr bwMode="auto">
        <a:xfrm>
          <a:off x="0" y="130937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7" name="Text Box 6922">
          <a:extLst>
            <a:ext uri="{FF2B5EF4-FFF2-40B4-BE49-F238E27FC236}">
              <a16:creationId xmlns:a16="http://schemas.microsoft.com/office/drawing/2014/main" id="{F0490623-B77B-49F3-A2AD-7B2AC9EEADDC}"/>
            </a:ext>
          </a:extLst>
        </xdr:cNvPr>
        <xdr:cNvSpPr txBox="1">
          <a:spLocks noChangeArrowheads="1"/>
        </xdr:cNvSpPr>
      </xdr:nvSpPr>
      <xdr:spPr bwMode="auto">
        <a:xfrm>
          <a:off x="0" y="130937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8" name="Text Box 6922">
          <a:extLst>
            <a:ext uri="{FF2B5EF4-FFF2-40B4-BE49-F238E27FC236}">
              <a16:creationId xmlns:a16="http://schemas.microsoft.com/office/drawing/2014/main" id="{429FA3BD-E1BA-4B2F-87C7-126CCBE4E7CB}"/>
            </a:ext>
          </a:extLst>
        </xdr:cNvPr>
        <xdr:cNvSpPr txBox="1">
          <a:spLocks noChangeArrowheads="1"/>
        </xdr:cNvSpPr>
      </xdr:nvSpPr>
      <xdr:spPr bwMode="auto">
        <a:xfrm>
          <a:off x="0" y="1417743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9" name="Text Box 6922">
          <a:extLst>
            <a:ext uri="{FF2B5EF4-FFF2-40B4-BE49-F238E27FC236}">
              <a16:creationId xmlns:a16="http://schemas.microsoft.com/office/drawing/2014/main" id="{BA6C63EB-57BB-46C2-AEA3-7048E19F6630}"/>
            </a:ext>
          </a:extLst>
        </xdr:cNvPr>
        <xdr:cNvSpPr txBox="1">
          <a:spLocks noChangeArrowheads="1"/>
        </xdr:cNvSpPr>
      </xdr:nvSpPr>
      <xdr:spPr bwMode="auto">
        <a:xfrm>
          <a:off x="0" y="1417743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10" name="Text Box 6922">
          <a:extLst>
            <a:ext uri="{FF2B5EF4-FFF2-40B4-BE49-F238E27FC236}">
              <a16:creationId xmlns:a16="http://schemas.microsoft.com/office/drawing/2014/main" id="{E6D99E64-B087-49B1-B306-2139BECAB367}"/>
            </a:ext>
          </a:extLst>
        </xdr:cNvPr>
        <xdr:cNvSpPr txBox="1">
          <a:spLocks noChangeArrowheads="1"/>
        </xdr:cNvSpPr>
      </xdr:nvSpPr>
      <xdr:spPr bwMode="auto">
        <a:xfrm>
          <a:off x="0" y="1417743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11" name="Text Box 6922">
          <a:extLst>
            <a:ext uri="{FF2B5EF4-FFF2-40B4-BE49-F238E27FC236}">
              <a16:creationId xmlns:a16="http://schemas.microsoft.com/office/drawing/2014/main" id="{53C7A536-9BF0-4233-B3E6-5C88D247F0E5}"/>
            </a:ext>
          </a:extLst>
        </xdr:cNvPr>
        <xdr:cNvSpPr txBox="1">
          <a:spLocks noChangeArrowheads="1"/>
        </xdr:cNvSpPr>
      </xdr:nvSpPr>
      <xdr:spPr bwMode="auto">
        <a:xfrm>
          <a:off x="0" y="1417743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12" name="Text Box 6922">
          <a:extLst>
            <a:ext uri="{FF2B5EF4-FFF2-40B4-BE49-F238E27FC236}">
              <a16:creationId xmlns:a16="http://schemas.microsoft.com/office/drawing/2014/main" id="{6A7D2B9E-E6F2-4809-8E50-56CEA165563A}"/>
            </a:ext>
          </a:extLst>
        </xdr:cNvPr>
        <xdr:cNvSpPr txBox="1">
          <a:spLocks noChangeArrowheads="1"/>
        </xdr:cNvSpPr>
      </xdr:nvSpPr>
      <xdr:spPr bwMode="auto">
        <a:xfrm>
          <a:off x="0" y="1417743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13" name="Text Box 6922">
          <a:extLst>
            <a:ext uri="{FF2B5EF4-FFF2-40B4-BE49-F238E27FC236}">
              <a16:creationId xmlns:a16="http://schemas.microsoft.com/office/drawing/2014/main" id="{7F03BAAD-8E84-47DF-8CCC-61551DCD5836}"/>
            </a:ext>
          </a:extLst>
        </xdr:cNvPr>
        <xdr:cNvSpPr txBox="1">
          <a:spLocks noChangeArrowheads="1"/>
        </xdr:cNvSpPr>
      </xdr:nvSpPr>
      <xdr:spPr bwMode="auto">
        <a:xfrm>
          <a:off x="0" y="1417743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14" name="Text Box 6922">
          <a:extLst>
            <a:ext uri="{FF2B5EF4-FFF2-40B4-BE49-F238E27FC236}">
              <a16:creationId xmlns:a16="http://schemas.microsoft.com/office/drawing/2014/main" id="{5A309C99-D75E-44A0-8248-8E031BB1B610}"/>
            </a:ext>
          </a:extLst>
        </xdr:cNvPr>
        <xdr:cNvSpPr txBox="1">
          <a:spLocks noChangeArrowheads="1"/>
        </xdr:cNvSpPr>
      </xdr:nvSpPr>
      <xdr:spPr bwMode="auto">
        <a:xfrm>
          <a:off x="0" y="1417743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15" name="Text Box 6922">
          <a:extLst>
            <a:ext uri="{FF2B5EF4-FFF2-40B4-BE49-F238E27FC236}">
              <a16:creationId xmlns:a16="http://schemas.microsoft.com/office/drawing/2014/main" id="{5FF4982A-300E-4150-AE1F-EF619F2F30DB}"/>
            </a:ext>
          </a:extLst>
        </xdr:cNvPr>
        <xdr:cNvSpPr txBox="1">
          <a:spLocks noChangeArrowheads="1"/>
        </xdr:cNvSpPr>
      </xdr:nvSpPr>
      <xdr:spPr bwMode="auto">
        <a:xfrm>
          <a:off x="0" y="1417743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16" name="Text Box 6922">
          <a:extLst>
            <a:ext uri="{FF2B5EF4-FFF2-40B4-BE49-F238E27FC236}">
              <a16:creationId xmlns:a16="http://schemas.microsoft.com/office/drawing/2014/main" id="{C3C29620-693E-403F-A0BA-89F810E77E45}"/>
            </a:ext>
          </a:extLst>
        </xdr:cNvPr>
        <xdr:cNvSpPr txBox="1">
          <a:spLocks noChangeArrowheads="1"/>
        </xdr:cNvSpPr>
      </xdr:nvSpPr>
      <xdr:spPr bwMode="auto">
        <a:xfrm>
          <a:off x="0" y="1417743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17" name="Text Box 6922">
          <a:extLst>
            <a:ext uri="{FF2B5EF4-FFF2-40B4-BE49-F238E27FC236}">
              <a16:creationId xmlns:a16="http://schemas.microsoft.com/office/drawing/2014/main" id="{B4CC0B59-FD7F-47EB-B5F1-3E38712F9540}"/>
            </a:ext>
          </a:extLst>
        </xdr:cNvPr>
        <xdr:cNvSpPr txBox="1">
          <a:spLocks noChangeArrowheads="1"/>
        </xdr:cNvSpPr>
      </xdr:nvSpPr>
      <xdr:spPr bwMode="auto">
        <a:xfrm>
          <a:off x="0" y="1417743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18" name="Text Box 6922">
          <a:extLst>
            <a:ext uri="{FF2B5EF4-FFF2-40B4-BE49-F238E27FC236}">
              <a16:creationId xmlns:a16="http://schemas.microsoft.com/office/drawing/2014/main" id="{CA65A346-F671-46F5-9364-B94CDAF75EB2}"/>
            </a:ext>
          </a:extLst>
        </xdr:cNvPr>
        <xdr:cNvSpPr txBox="1">
          <a:spLocks noChangeArrowheads="1"/>
        </xdr:cNvSpPr>
      </xdr:nvSpPr>
      <xdr:spPr bwMode="auto">
        <a:xfrm>
          <a:off x="0" y="1417743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</xdr:rowOff>
    </xdr:to>
    <xdr:sp macro="" textlink="">
      <xdr:nvSpPr>
        <xdr:cNvPr id="19" name="Text Box 6922">
          <a:extLst>
            <a:ext uri="{FF2B5EF4-FFF2-40B4-BE49-F238E27FC236}">
              <a16:creationId xmlns:a16="http://schemas.microsoft.com/office/drawing/2014/main" id="{725CF2D5-85A9-424D-BB92-823EDBE68DA1}"/>
            </a:ext>
          </a:extLst>
        </xdr:cNvPr>
        <xdr:cNvSpPr txBox="1">
          <a:spLocks noChangeArrowheads="1"/>
        </xdr:cNvSpPr>
      </xdr:nvSpPr>
      <xdr:spPr bwMode="auto">
        <a:xfrm>
          <a:off x="0" y="1417743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06"/>
  <sheetViews>
    <sheetView view="pageBreakPreview" zoomScaleNormal="100" zoomScaleSheetLayoutView="100" workbookViewId="0">
      <selection activeCell="J9" sqref="J9"/>
    </sheetView>
  </sheetViews>
  <sheetFormatPr defaultRowHeight="21.35"/>
  <cols>
    <col min="10" max="10" width="59.3984375" customWidth="1"/>
  </cols>
  <sheetData>
    <row r="3" spans="1:10" ht="34.35">
      <c r="A3" s="1233"/>
      <c r="B3" s="1233"/>
      <c r="C3" s="1233"/>
      <c r="D3" s="1233"/>
      <c r="E3" s="1233"/>
      <c r="F3" s="1233"/>
      <c r="G3" s="1233"/>
      <c r="H3" s="1233"/>
      <c r="I3" s="1233"/>
      <c r="J3" s="1233"/>
    </row>
    <row r="4" spans="1:10" ht="34.35">
      <c r="A4" s="1233" t="s">
        <v>1692</v>
      </c>
      <c r="B4" s="1233"/>
      <c r="C4" s="1233"/>
      <c r="D4" s="1233"/>
      <c r="E4" s="1233"/>
      <c r="F4" s="1233"/>
      <c r="G4" s="1233"/>
      <c r="H4" s="1233"/>
      <c r="I4" s="1233"/>
      <c r="J4" s="1233"/>
    </row>
    <row r="5" spans="1:10" ht="34.35">
      <c r="A5" s="1233"/>
      <c r="B5" s="1233"/>
      <c r="C5" s="1233"/>
      <c r="D5" s="1233"/>
      <c r="E5" s="1233"/>
      <c r="F5" s="1233"/>
      <c r="G5" s="1233"/>
      <c r="H5" s="1233"/>
      <c r="I5" s="1233"/>
      <c r="J5" s="1233"/>
    </row>
    <row r="15" spans="1:10" ht="26">
      <c r="A15" s="1231" t="s">
        <v>1173</v>
      </c>
      <c r="B15" s="1231"/>
      <c r="C15" s="1231"/>
      <c r="D15" s="1231"/>
      <c r="E15" s="1231"/>
      <c r="F15" s="1231"/>
      <c r="G15" s="1231"/>
      <c r="H15" s="1231"/>
      <c r="I15" s="1231"/>
      <c r="J15" s="1231"/>
    </row>
    <row r="16" spans="1:10" ht="26">
      <c r="A16" s="1231" t="s">
        <v>1172</v>
      </c>
      <c r="B16" s="1231"/>
      <c r="C16" s="1231"/>
      <c r="D16" s="1231"/>
      <c r="E16" s="1231"/>
      <c r="F16" s="1231"/>
      <c r="G16" s="1231"/>
      <c r="H16" s="1231"/>
      <c r="I16" s="1231"/>
      <c r="J16" s="1231"/>
    </row>
    <row r="17" spans="1:10" ht="26">
      <c r="A17" s="1231"/>
      <c r="B17" s="1231"/>
      <c r="C17" s="1231"/>
      <c r="D17" s="1231"/>
      <c r="E17" s="1231"/>
      <c r="F17" s="1231"/>
      <c r="G17" s="1231"/>
      <c r="H17" s="1231"/>
      <c r="I17" s="1231"/>
      <c r="J17" s="1231"/>
    </row>
    <row r="18" spans="1:10" ht="26">
      <c r="A18" s="1231"/>
      <c r="B18" s="1231"/>
      <c r="C18" s="1231"/>
      <c r="D18" s="1231"/>
      <c r="E18" s="1231"/>
      <c r="F18" s="1231"/>
      <c r="G18" s="1231"/>
      <c r="H18" s="1231"/>
      <c r="I18" s="1231"/>
      <c r="J18" s="1231"/>
    </row>
    <row r="82" ht="19.5" customHeight="1"/>
    <row r="83" ht="19.5" customHeight="1"/>
    <row r="122" ht="20.25" customHeight="1"/>
    <row r="123" ht="20.25" customHeight="1"/>
    <row r="124" ht="20.25" customHeight="1"/>
    <row r="125" ht="18" customHeight="1"/>
    <row r="206" spans="1:10" ht="28.7">
      <c r="A206" s="1232"/>
      <c r="B206" s="1232"/>
      <c r="C206" s="1232"/>
      <c r="D206" s="1232"/>
      <c r="E206" s="1232"/>
      <c r="F206" s="1232"/>
      <c r="G206" s="1232"/>
      <c r="H206" s="1232"/>
      <c r="I206" s="1232"/>
      <c r="J206" s="1232"/>
    </row>
  </sheetData>
  <mergeCells count="8">
    <mergeCell ref="A18:J18"/>
    <mergeCell ref="A206:J206"/>
    <mergeCell ref="A3:J3"/>
    <mergeCell ref="A4:J4"/>
    <mergeCell ref="A5:J5"/>
    <mergeCell ref="A15:J15"/>
    <mergeCell ref="A17:J17"/>
    <mergeCell ref="A16:J1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4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461"/>
  <sheetViews>
    <sheetView view="pageBreakPreview" zoomScale="53" zoomScaleNormal="100" zoomScaleSheetLayoutView="53" zoomScalePageLayoutView="76" workbookViewId="0">
      <selection activeCell="K22" sqref="K22"/>
    </sheetView>
  </sheetViews>
  <sheetFormatPr defaultColWidth="10.59765625" defaultRowHeight="15.35"/>
  <cols>
    <col min="1" max="1" width="6" style="670" customWidth="1"/>
    <col min="2" max="2" width="58.46484375" style="670" bestFit="1" customWidth="1"/>
    <col min="3" max="3" width="11.19921875" style="690" bestFit="1" customWidth="1"/>
    <col min="4" max="4" width="7.59765625" style="670" customWidth="1"/>
    <col min="5" max="5" width="21" style="671" customWidth="1"/>
    <col min="6" max="6" width="18.9296875" style="671" customWidth="1"/>
    <col min="7" max="7" width="18.6640625" style="671" customWidth="1"/>
    <col min="8" max="8" width="20.1328125" style="671" customWidth="1"/>
    <col min="9" max="9" width="23.6640625" style="690" customWidth="1"/>
    <col min="10" max="10" width="15" style="670" customWidth="1"/>
    <col min="11" max="11" width="10.59765625" style="670"/>
    <col min="12" max="12" width="15.265625" style="670" customWidth="1"/>
    <col min="13" max="13" width="10.59765625" style="671"/>
    <col min="14" max="252" width="10.59765625" style="670"/>
    <col min="253" max="253" width="6" style="670" customWidth="1"/>
    <col min="254" max="254" width="3.1328125" style="670" customWidth="1"/>
    <col min="255" max="256" width="3.86328125" style="670" customWidth="1"/>
    <col min="257" max="257" width="6.3984375" style="670" customWidth="1"/>
    <col min="258" max="258" width="38.86328125" style="670" customWidth="1"/>
    <col min="259" max="261" width="10.265625" style="670" customWidth="1"/>
    <col min="262" max="262" width="12" style="670" customWidth="1"/>
    <col min="263" max="263" width="10.265625" style="670" customWidth="1"/>
    <col min="264" max="264" width="11" style="670" customWidth="1"/>
    <col min="265" max="265" width="12.86328125" style="670" customWidth="1"/>
    <col min="266" max="266" width="17" style="670" customWidth="1"/>
    <col min="267" max="508" width="10.59765625" style="670"/>
    <col min="509" max="509" width="6" style="670" customWidth="1"/>
    <col min="510" max="510" width="3.1328125" style="670" customWidth="1"/>
    <col min="511" max="512" width="3.86328125" style="670" customWidth="1"/>
    <col min="513" max="513" width="6.3984375" style="670" customWidth="1"/>
    <col min="514" max="514" width="38.86328125" style="670" customWidth="1"/>
    <col min="515" max="517" width="10.265625" style="670" customWidth="1"/>
    <col min="518" max="518" width="12" style="670" customWidth="1"/>
    <col min="519" max="519" width="10.265625" style="670" customWidth="1"/>
    <col min="520" max="520" width="11" style="670" customWidth="1"/>
    <col min="521" max="521" width="12.86328125" style="670" customWidth="1"/>
    <col min="522" max="522" width="17" style="670" customWidth="1"/>
    <col min="523" max="764" width="10.59765625" style="670"/>
    <col min="765" max="765" width="6" style="670" customWidth="1"/>
    <col min="766" max="766" width="3.1328125" style="670" customWidth="1"/>
    <col min="767" max="768" width="3.86328125" style="670" customWidth="1"/>
    <col min="769" max="769" width="6.3984375" style="670" customWidth="1"/>
    <col min="770" max="770" width="38.86328125" style="670" customWidth="1"/>
    <col min="771" max="773" width="10.265625" style="670" customWidth="1"/>
    <col min="774" max="774" width="12" style="670" customWidth="1"/>
    <col min="775" max="775" width="10.265625" style="670" customWidth="1"/>
    <col min="776" max="776" width="11" style="670" customWidth="1"/>
    <col min="777" max="777" width="12.86328125" style="670" customWidth="1"/>
    <col min="778" max="778" width="17" style="670" customWidth="1"/>
    <col min="779" max="1020" width="10.59765625" style="670"/>
    <col min="1021" max="1021" width="6" style="670" customWidth="1"/>
    <col min="1022" max="1022" width="3.1328125" style="670" customWidth="1"/>
    <col min="1023" max="1024" width="3.86328125" style="670" customWidth="1"/>
    <col min="1025" max="1025" width="6.3984375" style="670" customWidth="1"/>
    <col min="1026" max="1026" width="38.86328125" style="670" customWidth="1"/>
    <col min="1027" max="1029" width="10.265625" style="670" customWidth="1"/>
    <col min="1030" max="1030" width="12" style="670" customWidth="1"/>
    <col min="1031" max="1031" width="10.265625" style="670" customWidth="1"/>
    <col min="1032" max="1032" width="11" style="670" customWidth="1"/>
    <col min="1033" max="1033" width="12.86328125" style="670" customWidth="1"/>
    <col min="1034" max="1034" width="17" style="670" customWidth="1"/>
    <col min="1035" max="1276" width="10.59765625" style="670"/>
    <col min="1277" max="1277" width="6" style="670" customWidth="1"/>
    <col min="1278" max="1278" width="3.1328125" style="670" customWidth="1"/>
    <col min="1279" max="1280" width="3.86328125" style="670" customWidth="1"/>
    <col min="1281" max="1281" width="6.3984375" style="670" customWidth="1"/>
    <col min="1282" max="1282" width="38.86328125" style="670" customWidth="1"/>
    <col min="1283" max="1285" width="10.265625" style="670" customWidth="1"/>
    <col min="1286" max="1286" width="12" style="670" customWidth="1"/>
    <col min="1287" max="1287" width="10.265625" style="670" customWidth="1"/>
    <col min="1288" max="1288" width="11" style="670" customWidth="1"/>
    <col min="1289" max="1289" width="12.86328125" style="670" customWidth="1"/>
    <col min="1290" max="1290" width="17" style="670" customWidth="1"/>
    <col min="1291" max="1532" width="10.59765625" style="670"/>
    <col min="1533" max="1533" width="6" style="670" customWidth="1"/>
    <col min="1534" max="1534" width="3.1328125" style="670" customWidth="1"/>
    <col min="1535" max="1536" width="3.86328125" style="670" customWidth="1"/>
    <col min="1537" max="1537" width="6.3984375" style="670" customWidth="1"/>
    <col min="1538" max="1538" width="38.86328125" style="670" customWidth="1"/>
    <col min="1539" max="1541" width="10.265625" style="670" customWidth="1"/>
    <col min="1542" max="1542" width="12" style="670" customWidth="1"/>
    <col min="1543" max="1543" width="10.265625" style="670" customWidth="1"/>
    <col min="1544" max="1544" width="11" style="670" customWidth="1"/>
    <col min="1545" max="1545" width="12.86328125" style="670" customWidth="1"/>
    <col min="1546" max="1546" width="17" style="670" customWidth="1"/>
    <col min="1547" max="1788" width="10.59765625" style="670"/>
    <col min="1789" max="1789" width="6" style="670" customWidth="1"/>
    <col min="1790" max="1790" width="3.1328125" style="670" customWidth="1"/>
    <col min="1791" max="1792" width="3.86328125" style="670" customWidth="1"/>
    <col min="1793" max="1793" width="6.3984375" style="670" customWidth="1"/>
    <col min="1794" max="1794" width="38.86328125" style="670" customWidth="1"/>
    <col min="1795" max="1797" width="10.265625" style="670" customWidth="1"/>
    <col min="1798" max="1798" width="12" style="670" customWidth="1"/>
    <col min="1799" max="1799" width="10.265625" style="670" customWidth="1"/>
    <col min="1800" max="1800" width="11" style="670" customWidth="1"/>
    <col min="1801" max="1801" width="12.86328125" style="670" customWidth="1"/>
    <col min="1802" max="1802" width="17" style="670" customWidth="1"/>
    <col min="1803" max="2044" width="10.59765625" style="670"/>
    <col min="2045" max="2045" width="6" style="670" customWidth="1"/>
    <col min="2046" max="2046" width="3.1328125" style="670" customWidth="1"/>
    <col min="2047" max="2048" width="3.86328125" style="670" customWidth="1"/>
    <col min="2049" max="2049" width="6.3984375" style="670" customWidth="1"/>
    <col min="2050" max="2050" width="38.86328125" style="670" customWidth="1"/>
    <col min="2051" max="2053" width="10.265625" style="670" customWidth="1"/>
    <col min="2054" max="2054" width="12" style="670" customWidth="1"/>
    <col min="2055" max="2055" width="10.265625" style="670" customWidth="1"/>
    <col min="2056" max="2056" width="11" style="670" customWidth="1"/>
    <col min="2057" max="2057" width="12.86328125" style="670" customWidth="1"/>
    <col min="2058" max="2058" width="17" style="670" customWidth="1"/>
    <col min="2059" max="2300" width="10.59765625" style="670"/>
    <col min="2301" max="2301" width="6" style="670" customWidth="1"/>
    <col min="2302" max="2302" width="3.1328125" style="670" customWidth="1"/>
    <col min="2303" max="2304" width="3.86328125" style="670" customWidth="1"/>
    <col min="2305" max="2305" width="6.3984375" style="670" customWidth="1"/>
    <col min="2306" max="2306" width="38.86328125" style="670" customWidth="1"/>
    <col min="2307" max="2309" width="10.265625" style="670" customWidth="1"/>
    <col min="2310" max="2310" width="12" style="670" customWidth="1"/>
    <col min="2311" max="2311" width="10.265625" style="670" customWidth="1"/>
    <col min="2312" max="2312" width="11" style="670" customWidth="1"/>
    <col min="2313" max="2313" width="12.86328125" style="670" customWidth="1"/>
    <col min="2314" max="2314" width="17" style="670" customWidth="1"/>
    <col min="2315" max="2556" width="10.59765625" style="670"/>
    <col min="2557" max="2557" width="6" style="670" customWidth="1"/>
    <col min="2558" max="2558" width="3.1328125" style="670" customWidth="1"/>
    <col min="2559" max="2560" width="3.86328125" style="670" customWidth="1"/>
    <col min="2561" max="2561" width="6.3984375" style="670" customWidth="1"/>
    <col min="2562" max="2562" width="38.86328125" style="670" customWidth="1"/>
    <col min="2563" max="2565" width="10.265625" style="670" customWidth="1"/>
    <col min="2566" max="2566" width="12" style="670" customWidth="1"/>
    <col min="2567" max="2567" width="10.265625" style="670" customWidth="1"/>
    <col min="2568" max="2568" width="11" style="670" customWidth="1"/>
    <col min="2569" max="2569" width="12.86328125" style="670" customWidth="1"/>
    <col min="2570" max="2570" width="17" style="670" customWidth="1"/>
    <col min="2571" max="2812" width="10.59765625" style="670"/>
    <col min="2813" max="2813" width="6" style="670" customWidth="1"/>
    <col min="2814" max="2814" width="3.1328125" style="670" customWidth="1"/>
    <col min="2815" max="2816" width="3.86328125" style="670" customWidth="1"/>
    <col min="2817" max="2817" width="6.3984375" style="670" customWidth="1"/>
    <col min="2818" max="2818" width="38.86328125" style="670" customWidth="1"/>
    <col min="2819" max="2821" width="10.265625" style="670" customWidth="1"/>
    <col min="2822" max="2822" width="12" style="670" customWidth="1"/>
    <col min="2823" max="2823" width="10.265625" style="670" customWidth="1"/>
    <col min="2824" max="2824" width="11" style="670" customWidth="1"/>
    <col min="2825" max="2825" width="12.86328125" style="670" customWidth="1"/>
    <col min="2826" max="2826" width="17" style="670" customWidth="1"/>
    <col min="2827" max="3068" width="10.59765625" style="670"/>
    <col min="3069" max="3069" width="6" style="670" customWidth="1"/>
    <col min="3070" max="3070" width="3.1328125" style="670" customWidth="1"/>
    <col min="3071" max="3072" width="3.86328125" style="670" customWidth="1"/>
    <col min="3073" max="3073" width="6.3984375" style="670" customWidth="1"/>
    <col min="3074" max="3074" width="38.86328125" style="670" customWidth="1"/>
    <col min="3075" max="3077" width="10.265625" style="670" customWidth="1"/>
    <col min="3078" max="3078" width="12" style="670" customWidth="1"/>
    <col min="3079" max="3079" width="10.265625" style="670" customWidth="1"/>
    <col min="3080" max="3080" width="11" style="670" customWidth="1"/>
    <col min="3081" max="3081" width="12.86328125" style="670" customWidth="1"/>
    <col min="3082" max="3082" width="17" style="670" customWidth="1"/>
    <col min="3083" max="3324" width="10.59765625" style="670"/>
    <col min="3325" max="3325" width="6" style="670" customWidth="1"/>
    <col min="3326" max="3326" width="3.1328125" style="670" customWidth="1"/>
    <col min="3327" max="3328" width="3.86328125" style="670" customWidth="1"/>
    <col min="3329" max="3329" width="6.3984375" style="670" customWidth="1"/>
    <col min="3330" max="3330" width="38.86328125" style="670" customWidth="1"/>
    <col min="3331" max="3333" width="10.265625" style="670" customWidth="1"/>
    <col min="3334" max="3334" width="12" style="670" customWidth="1"/>
    <col min="3335" max="3335" width="10.265625" style="670" customWidth="1"/>
    <col min="3336" max="3336" width="11" style="670" customWidth="1"/>
    <col min="3337" max="3337" width="12.86328125" style="670" customWidth="1"/>
    <col min="3338" max="3338" width="17" style="670" customWidth="1"/>
    <col min="3339" max="3580" width="10.59765625" style="670"/>
    <col min="3581" max="3581" width="6" style="670" customWidth="1"/>
    <col min="3582" max="3582" width="3.1328125" style="670" customWidth="1"/>
    <col min="3583" max="3584" width="3.86328125" style="670" customWidth="1"/>
    <col min="3585" max="3585" width="6.3984375" style="670" customWidth="1"/>
    <col min="3586" max="3586" width="38.86328125" style="670" customWidth="1"/>
    <col min="3587" max="3589" width="10.265625" style="670" customWidth="1"/>
    <col min="3590" max="3590" width="12" style="670" customWidth="1"/>
    <col min="3591" max="3591" width="10.265625" style="670" customWidth="1"/>
    <col min="3592" max="3592" width="11" style="670" customWidth="1"/>
    <col min="3593" max="3593" width="12.86328125" style="670" customWidth="1"/>
    <col min="3594" max="3594" width="17" style="670" customWidth="1"/>
    <col min="3595" max="3836" width="10.59765625" style="670"/>
    <col min="3837" max="3837" width="6" style="670" customWidth="1"/>
    <col min="3838" max="3838" width="3.1328125" style="670" customWidth="1"/>
    <col min="3839" max="3840" width="3.86328125" style="670" customWidth="1"/>
    <col min="3841" max="3841" width="6.3984375" style="670" customWidth="1"/>
    <col min="3842" max="3842" width="38.86328125" style="670" customWidth="1"/>
    <col min="3843" max="3845" width="10.265625" style="670" customWidth="1"/>
    <col min="3846" max="3846" width="12" style="670" customWidth="1"/>
    <col min="3847" max="3847" width="10.265625" style="670" customWidth="1"/>
    <col min="3848" max="3848" width="11" style="670" customWidth="1"/>
    <col min="3849" max="3849" width="12.86328125" style="670" customWidth="1"/>
    <col min="3850" max="3850" width="17" style="670" customWidth="1"/>
    <col min="3851" max="4092" width="10.59765625" style="670"/>
    <col min="4093" max="4093" width="6" style="670" customWidth="1"/>
    <col min="4094" max="4094" width="3.1328125" style="670" customWidth="1"/>
    <col min="4095" max="4096" width="3.86328125" style="670" customWidth="1"/>
    <col min="4097" max="4097" width="6.3984375" style="670" customWidth="1"/>
    <col min="4098" max="4098" width="38.86328125" style="670" customWidth="1"/>
    <col min="4099" max="4101" width="10.265625" style="670" customWidth="1"/>
    <col min="4102" max="4102" width="12" style="670" customWidth="1"/>
    <col min="4103" max="4103" width="10.265625" style="670" customWidth="1"/>
    <col min="4104" max="4104" width="11" style="670" customWidth="1"/>
    <col min="4105" max="4105" width="12.86328125" style="670" customWidth="1"/>
    <col min="4106" max="4106" width="17" style="670" customWidth="1"/>
    <col min="4107" max="4348" width="10.59765625" style="670"/>
    <col min="4349" max="4349" width="6" style="670" customWidth="1"/>
    <col min="4350" max="4350" width="3.1328125" style="670" customWidth="1"/>
    <col min="4351" max="4352" width="3.86328125" style="670" customWidth="1"/>
    <col min="4353" max="4353" width="6.3984375" style="670" customWidth="1"/>
    <col min="4354" max="4354" width="38.86328125" style="670" customWidth="1"/>
    <col min="4355" max="4357" width="10.265625" style="670" customWidth="1"/>
    <col min="4358" max="4358" width="12" style="670" customWidth="1"/>
    <col min="4359" max="4359" width="10.265625" style="670" customWidth="1"/>
    <col min="4360" max="4360" width="11" style="670" customWidth="1"/>
    <col min="4361" max="4361" width="12.86328125" style="670" customWidth="1"/>
    <col min="4362" max="4362" width="17" style="670" customWidth="1"/>
    <col min="4363" max="4604" width="10.59765625" style="670"/>
    <col min="4605" max="4605" width="6" style="670" customWidth="1"/>
    <col min="4606" max="4606" width="3.1328125" style="670" customWidth="1"/>
    <col min="4607" max="4608" width="3.86328125" style="670" customWidth="1"/>
    <col min="4609" max="4609" width="6.3984375" style="670" customWidth="1"/>
    <col min="4610" max="4610" width="38.86328125" style="670" customWidth="1"/>
    <col min="4611" max="4613" width="10.265625" style="670" customWidth="1"/>
    <col min="4614" max="4614" width="12" style="670" customWidth="1"/>
    <col min="4615" max="4615" width="10.265625" style="670" customWidth="1"/>
    <col min="4616" max="4616" width="11" style="670" customWidth="1"/>
    <col min="4617" max="4617" width="12.86328125" style="670" customWidth="1"/>
    <col min="4618" max="4618" width="17" style="670" customWidth="1"/>
    <col min="4619" max="4860" width="10.59765625" style="670"/>
    <col min="4861" max="4861" width="6" style="670" customWidth="1"/>
    <col min="4862" max="4862" width="3.1328125" style="670" customWidth="1"/>
    <col min="4863" max="4864" width="3.86328125" style="670" customWidth="1"/>
    <col min="4865" max="4865" width="6.3984375" style="670" customWidth="1"/>
    <col min="4866" max="4866" width="38.86328125" style="670" customWidth="1"/>
    <col min="4867" max="4869" width="10.265625" style="670" customWidth="1"/>
    <col min="4870" max="4870" width="12" style="670" customWidth="1"/>
    <col min="4871" max="4871" width="10.265625" style="670" customWidth="1"/>
    <col min="4872" max="4872" width="11" style="670" customWidth="1"/>
    <col min="4873" max="4873" width="12.86328125" style="670" customWidth="1"/>
    <col min="4874" max="4874" width="17" style="670" customWidth="1"/>
    <col min="4875" max="5116" width="10.59765625" style="670"/>
    <col min="5117" max="5117" width="6" style="670" customWidth="1"/>
    <col min="5118" max="5118" width="3.1328125" style="670" customWidth="1"/>
    <col min="5119" max="5120" width="3.86328125" style="670" customWidth="1"/>
    <col min="5121" max="5121" width="6.3984375" style="670" customWidth="1"/>
    <col min="5122" max="5122" width="38.86328125" style="670" customWidth="1"/>
    <col min="5123" max="5125" width="10.265625" style="670" customWidth="1"/>
    <col min="5126" max="5126" width="12" style="670" customWidth="1"/>
    <col min="5127" max="5127" width="10.265625" style="670" customWidth="1"/>
    <col min="5128" max="5128" width="11" style="670" customWidth="1"/>
    <col min="5129" max="5129" width="12.86328125" style="670" customWidth="1"/>
    <col min="5130" max="5130" width="17" style="670" customWidth="1"/>
    <col min="5131" max="5372" width="10.59765625" style="670"/>
    <col min="5373" max="5373" width="6" style="670" customWidth="1"/>
    <col min="5374" max="5374" width="3.1328125" style="670" customWidth="1"/>
    <col min="5375" max="5376" width="3.86328125" style="670" customWidth="1"/>
    <col min="5377" max="5377" width="6.3984375" style="670" customWidth="1"/>
    <col min="5378" max="5378" width="38.86328125" style="670" customWidth="1"/>
    <col min="5379" max="5381" width="10.265625" style="670" customWidth="1"/>
    <col min="5382" max="5382" width="12" style="670" customWidth="1"/>
    <col min="5383" max="5383" width="10.265625" style="670" customWidth="1"/>
    <col min="5384" max="5384" width="11" style="670" customWidth="1"/>
    <col min="5385" max="5385" width="12.86328125" style="670" customWidth="1"/>
    <col min="5386" max="5386" width="17" style="670" customWidth="1"/>
    <col min="5387" max="5628" width="10.59765625" style="670"/>
    <col min="5629" max="5629" width="6" style="670" customWidth="1"/>
    <col min="5630" max="5630" width="3.1328125" style="670" customWidth="1"/>
    <col min="5631" max="5632" width="3.86328125" style="670" customWidth="1"/>
    <col min="5633" max="5633" width="6.3984375" style="670" customWidth="1"/>
    <col min="5634" max="5634" width="38.86328125" style="670" customWidth="1"/>
    <col min="5635" max="5637" width="10.265625" style="670" customWidth="1"/>
    <col min="5638" max="5638" width="12" style="670" customWidth="1"/>
    <col min="5639" max="5639" width="10.265625" style="670" customWidth="1"/>
    <col min="5640" max="5640" width="11" style="670" customWidth="1"/>
    <col min="5641" max="5641" width="12.86328125" style="670" customWidth="1"/>
    <col min="5642" max="5642" width="17" style="670" customWidth="1"/>
    <col min="5643" max="5884" width="10.59765625" style="670"/>
    <col min="5885" max="5885" width="6" style="670" customWidth="1"/>
    <col min="5886" max="5886" width="3.1328125" style="670" customWidth="1"/>
    <col min="5887" max="5888" width="3.86328125" style="670" customWidth="1"/>
    <col min="5889" max="5889" width="6.3984375" style="670" customWidth="1"/>
    <col min="5890" max="5890" width="38.86328125" style="670" customWidth="1"/>
    <col min="5891" max="5893" width="10.265625" style="670" customWidth="1"/>
    <col min="5894" max="5894" width="12" style="670" customWidth="1"/>
    <col min="5895" max="5895" width="10.265625" style="670" customWidth="1"/>
    <col min="5896" max="5896" width="11" style="670" customWidth="1"/>
    <col min="5897" max="5897" width="12.86328125" style="670" customWidth="1"/>
    <col min="5898" max="5898" width="17" style="670" customWidth="1"/>
    <col min="5899" max="6140" width="10.59765625" style="670"/>
    <col min="6141" max="6141" width="6" style="670" customWidth="1"/>
    <col min="6142" max="6142" width="3.1328125" style="670" customWidth="1"/>
    <col min="6143" max="6144" width="3.86328125" style="670" customWidth="1"/>
    <col min="6145" max="6145" width="6.3984375" style="670" customWidth="1"/>
    <col min="6146" max="6146" width="38.86328125" style="670" customWidth="1"/>
    <col min="6147" max="6149" width="10.265625" style="670" customWidth="1"/>
    <col min="6150" max="6150" width="12" style="670" customWidth="1"/>
    <col min="6151" max="6151" width="10.265625" style="670" customWidth="1"/>
    <col min="6152" max="6152" width="11" style="670" customWidth="1"/>
    <col min="6153" max="6153" width="12.86328125" style="670" customWidth="1"/>
    <col min="6154" max="6154" width="17" style="670" customWidth="1"/>
    <col min="6155" max="6396" width="10.59765625" style="670"/>
    <col min="6397" max="6397" width="6" style="670" customWidth="1"/>
    <col min="6398" max="6398" width="3.1328125" style="670" customWidth="1"/>
    <col min="6399" max="6400" width="3.86328125" style="670" customWidth="1"/>
    <col min="6401" max="6401" width="6.3984375" style="670" customWidth="1"/>
    <col min="6402" max="6402" width="38.86328125" style="670" customWidth="1"/>
    <col min="6403" max="6405" width="10.265625" style="670" customWidth="1"/>
    <col min="6406" max="6406" width="12" style="670" customWidth="1"/>
    <col min="6407" max="6407" width="10.265625" style="670" customWidth="1"/>
    <col min="6408" max="6408" width="11" style="670" customWidth="1"/>
    <col min="6409" max="6409" width="12.86328125" style="670" customWidth="1"/>
    <col min="6410" max="6410" width="17" style="670" customWidth="1"/>
    <col min="6411" max="6652" width="10.59765625" style="670"/>
    <col min="6653" max="6653" width="6" style="670" customWidth="1"/>
    <col min="6654" max="6654" width="3.1328125" style="670" customWidth="1"/>
    <col min="6655" max="6656" width="3.86328125" style="670" customWidth="1"/>
    <col min="6657" max="6657" width="6.3984375" style="670" customWidth="1"/>
    <col min="6658" max="6658" width="38.86328125" style="670" customWidth="1"/>
    <col min="6659" max="6661" width="10.265625" style="670" customWidth="1"/>
    <col min="6662" max="6662" width="12" style="670" customWidth="1"/>
    <col min="6663" max="6663" width="10.265625" style="670" customWidth="1"/>
    <col min="6664" max="6664" width="11" style="670" customWidth="1"/>
    <col min="6665" max="6665" width="12.86328125" style="670" customWidth="1"/>
    <col min="6666" max="6666" width="17" style="670" customWidth="1"/>
    <col min="6667" max="6908" width="10.59765625" style="670"/>
    <col min="6909" max="6909" width="6" style="670" customWidth="1"/>
    <col min="6910" max="6910" width="3.1328125" style="670" customWidth="1"/>
    <col min="6911" max="6912" width="3.86328125" style="670" customWidth="1"/>
    <col min="6913" max="6913" width="6.3984375" style="670" customWidth="1"/>
    <col min="6914" max="6914" width="38.86328125" style="670" customWidth="1"/>
    <col min="6915" max="6917" width="10.265625" style="670" customWidth="1"/>
    <col min="6918" max="6918" width="12" style="670" customWidth="1"/>
    <col min="6919" max="6919" width="10.265625" style="670" customWidth="1"/>
    <col min="6920" max="6920" width="11" style="670" customWidth="1"/>
    <col min="6921" max="6921" width="12.86328125" style="670" customWidth="1"/>
    <col min="6922" max="6922" width="17" style="670" customWidth="1"/>
    <col min="6923" max="7164" width="10.59765625" style="670"/>
    <col min="7165" max="7165" width="6" style="670" customWidth="1"/>
    <col min="7166" max="7166" width="3.1328125" style="670" customWidth="1"/>
    <col min="7167" max="7168" width="3.86328125" style="670" customWidth="1"/>
    <col min="7169" max="7169" width="6.3984375" style="670" customWidth="1"/>
    <col min="7170" max="7170" width="38.86328125" style="670" customWidth="1"/>
    <col min="7171" max="7173" width="10.265625" style="670" customWidth="1"/>
    <col min="7174" max="7174" width="12" style="670" customWidth="1"/>
    <col min="7175" max="7175" width="10.265625" style="670" customWidth="1"/>
    <col min="7176" max="7176" width="11" style="670" customWidth="1"/>
    <col min="7177" max="7177" width="12.86328125" style="670" customWidth="1"/>
    <col min="7178" max="7178" width="17" style="670" customWidth="1"/>
    <col min="7179" max="7420" width="10.59765625" style="670"/>
    <col min="7421" max="7421" width="6" style="670" customWidth="1"/>
    <col min="7422" max="7422" width="3.1328125" style="670" customWidth="1"/>
    <col min="7423" max="7424" width="3.86328125" style="670" customWidth="1"/>
    <col min="7425" max="7425" width="6.3984375" style="670" customWidth="1"/>
    <col min="7426" max="7426" width="38.86328125" style="670" customWidth="1"/>
    <col min="7427" max="7429" width="10.265625" style="670" customWidth="1"/>
    <col min="7430" max="7430" width="12" style="670" customWidth="1"/>
    <col min="7431" max="7431" width="10.265625" style="670" customWidth="1"/>
    <col min="7432" max="7432" width="11" style="670" customWidth="1"/>
    <col min="7433" max="7433" width="12.86328125" style="670" customWidth="1"/>
    <col min="7434" max="7434" width="17" style="670" customWidth="1"/>
    <col min="7435" max="7676" width="10.59765625" style="670"/>
    <col min="7677" max="7677" width="6" style="670" customWidth="1"/>
    <col min="7678" max="7678" width="3.1328125" style="670" customWidth="1"/>
    <col min="7679" max="7680" width="3.86328125" style="670" customWidth="1"/>
    <col min="7681" max="7681" width="6.3984375" style="670" customWidth="1"/>
    <col min="7682" max="7682" width="38.86328125" style="670" customWidth="1"/>
    <col min="7683" max="7685" width="10.265625" style="670" customWidth="1"/>
    <col min="7686" max="7686" width="12" style="670" customWidth="1"/>
    <col min="7687" max="7687" width="10.265625" style="670" customWidth="1"/>
    <col min="7688" max="7688" width="11" style="670" customWidth="1"/>
    <col min="7689" max="7689" width="12.86328125" style="670" customWidth="1"/>
    <col min="7690" max="7690" width="17" style="670" customWidth="1"/>
    <col min="7691" max="7932" width="10.59765625" style="670"/>
    <col min="7933" max="7933" width="6" style="670" customWidth="1"/>
    <col min="7934" max="7934" width="3.1328125" style="670" customWidth="1"/>
    <col min="7935" max="7936" width="3.86328125" style="670" customWidth="1"/>
    <col min="7937" max="7937" width="6.3984375" style="670" customWidth="1"/>
    <col min="7938" max="7938" width="38.86328125" style="670" customWidth="1"/>
    <col min="7939" max="7941" width="10.265625" style="670" customWidth="1"/>
    <col min="7942" max="7942" width="12" style="670" customWidth="1"/>
    <col min="7943" max="7943" width="10.265625" style="670" customWidth="1"/>
    <col min="7944" max="7944" width="11" style="670" customWidth="1"/>
    <col min="7945" max="7945" width="12.86328125" style="670" customWidth="1"/>
    <col min="7946" max="7946" width="17" style="670" customWidth="1"/>
    <col min="7947" max="8188" width="10.59765625" style="670"/>
    <col min="8189" max="8189" width="6" style="670" customWidth="1"/>
    <col min="8190" max="8190" width="3.1328125" style="670" customWidth="1"/>
    <col min="8191" max="8192" width="3.86328125" style="670" customWidth="1"/>
    <col min="8193" max="8193" width="6.3984375" style="670" customWidth="1"/>
    <col min="8194" max="8194" width="38.86328125" style="670" customWidth="1"/>
    <col min="8195" max="8197" width="10.265625" style="670" customWidth="1"/>
    <col min="8198" max="8198" width="12" style="670" customWidth="1"/>
    <col min="8199" max="8199" width="10.265625" style="670" customWidth="1"/>
    <col min="8200" max="8200" width="11" style="670" customWidth="1"/>
    <col min="8201" max="8201" width="12.86328125" style="670" customWidth="1"/>
    <col min="8202" max="8202" width="17" style="670" customWidth="1"/>
    <col min="8203" max="8444" width="10.59765625" style="670"/>
    <col min="8445" max="8445" width="6" style="670" customWidth="1"/>
    <col min="8446" max="8446" width="3.1328125" style="670" customWidth="1"/>
    <col min="8447" max="8448" width="3.86328125" style="670" customWidth="1"/>
    <col min="8449" max="8449" width="6.3984375" style="670" customWidth="1"/>
    <col min="8450" max="8450" width="38.86328125" style="670" customWidth="1"/>
    <col min="8451" max="8453" width="10.265625" style="670" customWidth="1"/>
    <col min="8454" max="8454" width="12" style="670" customWidth="1"/>
    <col min="8455" max="8455" width="10.265625" style="670" customWidth="1"/>
    <col min="8456" max="8456" width="11" style="670" customWidth="1"/>
    <col min="8457" max="8457" width="12.86328125" style="670" customWidth="1"/>
    <col min="8458" max="8458" width="17" style="670" customWidth="1"/>
    <col min="8459" max="8700" width="10.59765625" style="670"/>
    <col min="8701" max="8701" width="6" style="670" customWidth="1"/>
    <col min="8702" max="8702" width="3.1328125" style="670" customWidth="1"/>
    <col min="8703" max="8704" width="3.86328125" style="670" customWidth="1"/>
    <col min="8705" max="8705" width="6.3984375" style="670" customWidth="1"/>
    <col min="8706" max="8706" width="38.86328125" style="670" customWidth="1"/>
    <col min="8707" max="8709" width="10.265625" style="670" customWidth="1"/>
    <col min="8710" max="8710" width="12" style="670" customWidth="1"/>
    <col min="8711" max="8711" width="10.265625" style="670" customWidth="1"/>
    <col min="8712" max="8712" width="11" style="670" customWidth="1"/>
    <col min="8713" max="8713" width="12.86328125" style="670" customWidth="1"/>
    <col min="8714" max="8714" width="17" style="670" customWidth="1"/>
    <col min="8715" max="8956" width="10.59765625" style="670"/>
    <col min="8957" max="8957" width="6" style="670" customWidth="1"/>
    <col min="8958" max="8958" width="3.1328125" style="670" customWidth="1"/>
    <col min="8959" max="8960" width="3.86328125" style="670" customWidth="1"/>
    <col min="8961" max="8961" width="6.3984375" style="670" customWidth="1"/>
    <col min="8962" max="8962" width="38.86328125" style="670" customWidth="1"/>
    <col min="8963" max="8965" width="10.265625" style="670" customWidth="1"/>
    <col min="8966" max="8966" width="12" style="670" customWidth="1"/>
    <col min="8967" max="8967" width="10.265625" style="670" customWidth="1"/>
    <col min="8968" max="8968" width="11" style="670" customWidth="1"/>
    <col min="8969" max="8969" width="12.86328125" style="670" customWidth="1"/>
    <col min="8970" max="8970" width="17" style="670" customWidth="1"/>
    <col min="8971" max="9212" width="10.59765625" style="670"/>
    <col min="9213" max="9213" width="6" style="670" customWidth="1"/>
    <col min="9214" max="9214" width="3.1328125" style="670" customWidth="1"/>
    <col min="9215" max="9216" width="3.86328125" style="670" customWidth="1"/>
    <col min="9217" max="9217" width="6.3984375" style="670" customWidth="1"/>
    <col min="9218" max="9218" width="38.86328125" style="670" customWidth="1"/>
    <col min="9219" max="9221" width="10.265625" style="670" customWidth="1"/>
    <col min="9222" max="9222" width="12" style="670" customWidth="1"/>
    <col min="9223" max="9223" width="10.265625" style="670" customWidth="1"/>
    <col min="9224" max="9224" width="11" style="670" customWidth="1"/>
    <col min="9225" max="9225" width="12.86328125" style="670" customWidth="1"/>
    <col min="9226" max="9226" width="17" style="670" customWidth="1"/>
    <col min="9227" max="9468" width="10.59765625" style="670"/>
    <col min="9469" max="9469" width="6" style="670" customWidth="1"/>
    <col min="9470" max="9470" width="3.1328125" style="670" customWidth="1"/>
    <col min="9471" max="9472" width="3.86328125" style="670" customWidth="1"/>
    <col min="9473" max="9473" width="6.3984375" style="670" customWidth="1"/>
    <col min="9474" max="9474" width="38.86328125" style="670" customWidth="1"/>
    <col min="9475" max="9477" width="10.265625" style="670" customWidth="1"/>
    <col min="9478" max="9478" width="12" style="670" customWidth="1"/>
    <col min="9479" max="9479" width="10.265625" style="670" customWidth="1"/>
    <col min="9480" max="9480" width="11" style="670" customWidth="1"/>
    <col min="9481" max="9481" width="12.86328125" style="670" customWidth="1"/>
    <col min="9482" max="9482" width="17" style="670" customWidth="1"/>
    <col min="9483" max="9724" width="10.59765625" style="670"/>
    <col min="9725" max="9725" width="6" style="670" customWidth="1"/>
    <col min="9726" max="9726" width="3.1328125" style="670" customWidth="1"/>
    <col min="9727" max="9728" width="3.86328125" style="670" customWidth="1"/>
    <col min="9729" max="9729" width="6.3984375" style="670" customWidth="1"/>
    <col min="9730" max="9730" width="38.86328125" style="670" customWidth="1"/>
    <col min="9731" max="9733" width="10.265625" style="670" customWidth="1"/>
    <col min="9734" max="9734" width="12" style="670" customWidth="1"/>
    <col min="9735" max="9735" width="10.265625" style="670" customWidth="1"/>
    <col min="9736" max="9736" width="11" style="670" customWidth="1"/>
    <col min="9737" max="9737" width="12.86328125" style="670" customWidth="1"/>
    <col min="9738" max="9738" width="17" style="670" customWidth="1"/>
    <col min="9739" max="9980" width="10.59765625" style="670"/>
    <col min="9981" max="9981" width="6" style="670" customWidth="1"/>
    <col min="9982" max="9982" width="3.1328125" style="670" customWidth="1"/>
    <col min="9983" max="9984" width="3.86328125" style="670" customWidth="1"/>
    <col min="9985" max="9985" width="6.3984375" style="670" customWidth="1"/>
    <col min="9986" max="9986" width="38.86328125" style="670" customWidth="1"/>
    <col min="9987" max="9989" width="10.265625" style="670" customWidth="1"/>
    <col min="9990" max="9990" width="12" style="670" customWidth="1"/>
    <col min="9991" max="9991" width="10.265625" style="670" customWidth="1"/>
    <col min="9992" max="9992" width="11" style="670" customWidth="1"/>
    <col min="9993" max="9993" width="12.86328125" style="670" customWidth="1"/>
    <col min="9994" max="9994" width="17" style="670" customWidth="1"/>
    <col min="9995" max="10236" width="10.59765625" style="670"/>
    <col min="10237" max="10237" width="6" style="670" customWidth="1"/>
    <col min="10238" max="10238" width="3.1328125" style="670" customWidth="1"/>
    <col min="10239" max="10240" width="3.86328125" style="670" customWidth="1"/>
    <col min="10241" max="10241" width="6.3984375" style="670" customWidth="1"/>
    <col min="10242" max="10242" width="38.86328125" style="670" customWidth="1"/>
    <col min="10243" max="10245" width="10.265625" style="670" customWidth="1"/>
    <col min="10246" max="10246" width="12" style="670" customWidth="1"/>
    <col min="10247" max="10247" width="10.265625" style="670" customWidth="1"/>
    <col min="10248" max="10248" width="11" style="670" customWidth="1"/>
    <col min="10249" max="10249" width="12.86328125" style="670" customWidth="1"/>
    <col min="10250" max="10250" width="17" style="670" customWidth="1"/>
    <col min="10251" max="10492" width="10.59765625" style="670"/>
    <col min="10493" max="10493" width="6" style="670" customWidth="1"/>
    <col min="10494" max="10494" width="3.1328125" style="670" customWidth="1"/>
    <col min="10495" max="10496" width="3.86328125" style="670" customWidth="1"/>
    <col min="10497" max="10497" width="6.3984375" style="670" customWidth="1"/>
    <col min="10498" max="10498" width="38.86328125" style="670" customWidth="1"/>
    <col min="10499" max="10501" width="10.265625" style="670" customWidth="1"/>
    <col min="10502" max="10502" width="12" style="670" customWidth="1"/>
    <col min="10503" max="10503" width="10.265625" style="670" customWidth="1"/>
    <col min="10504" max="10504" width="11" style="670" customWidth="1"/>
    <col min="10505" max="10505" width="12.86328125" style="670" customWidth="1"/>
    <col min="10506" max="10506" width="17" style="670" customWidth="1"/>
    <col min="10507" max="10748" width="10.59765625" style="670"/>
    <col min="10749" max="10749" width="6" style="670" customWidth="1"/>
    <col min="10750" max="10750" width="3.1328125" style="670" customWidth="1"/>
    <col min="10751" max="10752" width="3.86328125" style="670" customWidth="1"/>
    <col min="10753" max="10753" width="6.3984375" style="670" customWidth="1"/>
    <col min="10754" max="10754" width="38.86328125" style="670" customWidth="1"/>
    <col min="10755" max="10757" width="10.265625" style="670" customWidth="1"/>
    <col min="10758" max="10758" width="12" style="670" customWidth="1"/>
    <col min="10759" max="10759" width="10.265625" style="670" customWidth="1"/>
    <col min="10760" max="10760" width="11" style="670" customWidth="1"/>
    <col min="10761" max="10761" width="12.86328125" style="670" customWidth="1"/>
    <col min="10762" max="10762" width="17" style="670" customWidth="1"/>
    <col min="10763" max="11004" width="10.59765625" style="670"/>
    <col min="11005" max="11005" width="6" style="670" customWidth="1"/>
    <col min="11006" max="11006" width="3.1328125" style="670" customWidth="1"/>
    <col min="11007" max="11008" width="3.86328125" style="670" customWidth="1"/>
    <col min="11009" max="11009" width="6.3984375" style="670" customWidth="1"/>
    <col min="11010" max="11010" width="38.86328125" style="670" customWidth="1"/>
    <col min="11011" max="11013" width="10.265625" style="670" customWidth="1"/>
    <col min="11014" max="11014" width="12" style="670" customWidth="1"/>
    <col min="11015" max="11015" width="10.265625" style="670" customWidth="1"/>
    <col min="11016" max="11016" width="11" style="670" customWidth="1"/>
    <col min="11017" max="11017" width="12.86328125" style="670" customWidth="1"/>
    <col min="11018" max="11018" width="17" style="670" customWidth="1"/>
    <col min="11019" max="11260" width="10.59765625" style="670"/>
    <col min="11261" max="11261" width="6" style="670" customWidth="1"/>
    <col min="11262" max="11262" width="3.1328125" style="670" customWidth="1"/>
    <col min="11263" max="11264" width="3.86328125" style="670" customWidth="1"/>
    <col min="11265" max="11265" width="6.3984375" style="670" customWidth="1"/>
    <col min="11266" max="11266" width="38.86328125" style="670" customWidth="1"/>
    <col min="11267" max="11269" width="10.265625" style="670" customWidth="1"/>
    <col min="11270" max="11270" width="12" style="670" customWidth="1"/>
    <col min="11271" max="11271" width="10.265625" style="670" customWidth="1"/>
    <col min="11272" max="11272" width="11" style="670" customWidth="1"/>
    <col min="11273" max="11273" width="12.86328125" style="670" customWidth="1"/>
    <col min="11274" max="11274" width="17" style="670" customWidth="1"/>
    <col min="11275" max="11516" width="10.59765625" style="670"/>
    <col min="11517" max="11517" width="6" style="670" customWidth="1"/>
    <col min="11518" max="11518" width="3.1328125" style="670" customWidth="1"/>
    <col min="11519" max="11520" width="3.86328125" style="670" customWidth="1"/>
    <col min="11521" max="11521" width="6.3984375" style="670" customWidth="1"/>
    <col min="11522" max="11522" width="38.86328125" style="670" customWidth="1"/>
    <col min="11523" max="11525" width="10.265625" style="670" customWidth="1"/>
    <col min="11526" max="11526" width="12" style="670" customWidth="1"/>
    <col min="11527" max="11527" width="10.265625" style="670" customWidth="1"/>
    <col min="11528" max="11528" width="11" style="670" customWidth="1"/>
    <col min="11529" max="11529" width="12.86328125" style="670" customWidth="1"/>
    <col min="11530" max="11530" width="17" style="670" customWidth="1"/>
    <col min="11531" max="11772" width="10.59765625" style="670"/>
    <col min="11773" max="11773" width="6" style="670" customWidth="1"/>
    <col min="11774" max="11774" width="3.1328125" style="670" customWidth="1"/>
    <col min="11775" max="11776" width="3.86328125" style="670" customWidth="1"/>
    <col min="11777" max="11777" width="6.3984375" style="670" customWidth="1"/>
    <col min="11778" max="11778" width="38.86328125" style="670" customWidth="1"/>
    <col min="11779" max="11781" width="10.265625" style="670" customWidth="1"/>
    <col min="11782" max="11782" width="12" style="670" customWidth="1"/>
    <col min="11783" max="11783" width="10.265625" style="670" customWidth="1"/>
    <col min="11784" max="11784" width="11" style="670" customWidth="1"/>
    <col min="11785" max="11785" width="12.86328125" style="670" customWidth="1"/>
    <col min="11786" max="11786" width="17" style="670" customWidth="1"/>
    <col min="11787" max="12028" width="10.59765625" style="670"/>
    <col min="12029" max="12029" width="6" style="670" customWidth="1"/>
    <col min="12030" max="12030" width="3.1328125" style="670" customWidth="1"/>
    <col min="12031" max="12032" width="3.86328125" style="670" customWidth="1"/>
    <col min="12033" max="12033" width="6.3984375" style="670" customWidth="1"/>
    <col min="12034" max="12034" width="38.86328125" style="670" customWidth="1"/>
    <col min="12035" max="12037" width="10.265625" style="670" customWidth="1"/>
    <col min="12038" max="12038" width="12" style="670" customWidth="1"/>
    <col min="12039" max="12039" width="10.265625" style="670" customWidth="1"/>
    <col min="12040" max="12040" width="11" style="670" customWidth="1"/>
    <col min="12041" max="12041" width="12.86328125" style="670" customWidth="1"/>
    <col min="12042" max="12042" width="17" style="670" customWidth="1"/>
    <col min="12043" max="12284" width="10.59765625" style="670"/>
    <col min="12285" max="12285" width="6" style="670" customWidth="1"/>
    <col min="12286" max="12286" width="3.1328125" style="670" customWidth="1"/>
    <col min="12287" max="12288" width="3.86328125" style="670" customWidth="1"/>
    <col min="12289" max="12289" width="6.3984375" style="670" customWidth="1"/>
    <col min="12290" max="12290" width="38.86328125" style="670" customWidth="1"/>
    <col min="12291" max="12293" width="10.265625" style="670" customWidth="1"/>
    <col min="12294" max="12294" width="12" style="670" customWidth="1"/>
    <col min="12295" max="12295" width="10.265625" style="670" customWidth="1"/>
    <col min="12296" max="12296" width="11" style="670" customWidth="1"/>
    <col min="12297" max="12297" width="12.86328125" style="670" customWidth="1"/>
    <col min="12298" max="12298" width="17" style="670" customWidth="1"/>
    <col min="12299" max="12540" width="10.59765625" style="670"/>
    <col min="12541" max="12541" width="6" style="670" customWidth="1"/>
    <col min="12542" max="12542" width="3.1328125" style="670" customWidth="1"/>
    <col min="12543" max="12544" width="3.86328125" style="670" customWidth="1"/>
    <col min="12545" max="12545" width="6.3984375" style="670" customWidth="1"/>
    <col min="12546" max="12546" width="38.86328125" style="670" customWidth="1"/>
    <col min="12547" max="12549" width="10.265625" style="670" customWidth="1"/>
    <col min="12550" max="12550" width="12" style="670" customWidth="1"/>
    <col min="12551" max="12551" width="10.265625" style="670" customWidth="1"/>
    <col min="12552" max="12552" width="11" style="670" customWidth="1"/>
    <col min="12553" max="12553" width="12.86328125" style="670" customWidth="1"/>
    <col min="12554" max="12554" width="17" style="670" customWidth="1"/>
    <col min="12555" max="12796" width="10.59765625" style="670"/>
    <col min="12797" max="12797" width="6" style="670" customWidth="1"/>
    <col min="12798" max="12798" width="3.1328125" style="670" customWidth="1"/>
    <col min="12799" max="12800" width="3.86328125" style="670" customWidth="1"/>
    <col min="12801" max="12801" width="6.3984375" style="670" customWidth="1"/>
    <col min="12802" max="12802" width="38.86328125" style="670" customWidth="1"/>
    <col min="12803" max="12805" width="10.265625" style="670" customWidth="1"/>
    <col min="12806" max="12806" width="12" style="670" customWidth="1"/>
    <col min="12807" max="12807" width="10.265625" style="670" customWidth="1"/>
    <col min="12808" max="12808" width="11" style="670" customWidth="1"/>
    <col min="12809" max="12809" width="12.86328125" style="670" customWidth="1"/>
    <col min="12810" max="12810" width="17" style="670" customWidth="1"/>
    <col min="12811" max="13052" width="10.59765625" style="670"/>
    <col min="13053" max="13053" width="6" style="670" customWidth="1"/>
    <col min="13054" max="13054" width="3.1328125" style="670" customWidth="1"/>
    <col min="13055" max="13056" width="3.86328125" style="670" customWidth="1"/>
    <col min="13057" max="13057" width="6.3984375" style="670" customWidth="1"/>
    <col min="13058" max="13058" width="38.86328125" style="670" customWidth="1"/>
    <col min="13059" max="13061" width="10.265625" style="670" customWidth="1"/>
    <col min="13062" max="13062" width="12" style="670" customWidth="1"/>
    <col min="13063" max="13063" width="10.265625" style="670" customWidth="1"/>
    <col min="13064" max="13064" width="11" style="670" customWidth="1"/>
    <col min="13065" max="13065" width="12.86328125" style="670" customWidth="1"/>
    <col min="13066" max="13066" width="17" style="670" customWidth="1"/>
    <col min="13067" max="13308" width="10.59765625" style="670"/>
    <col min="13309" max="13309" width="6" style="670" customWidth="1"/>
    <col min="13310" max="13310" width="3.1328125" style="670" customWidth="1"/>
    <col min="13311" max="13312" width="3.86328125" style="670" customWidth="1"/>
    <col min="13313" max="13313" width="6.3984375" style="670" customWidth="1"/>
    <col min="13314" max="13314" width="38.86328125" style="670" customWidth="1"/>
    <col min="13315" max="13317" width="10.265625" style="670" customWidth="1"/>
    <col min="13318" max="13318" width="12" style="670" customWidth="1"/>
    <col min="13319" max="13319" width="10.265625" style="670" customWidth="1"/>
    <col min="13320" max="13320" width="11" style="670" customWidth="1"/>
    <col min="13321" max="13321" width="12.86328125" style="670" customWidth="1"/>
    <col min="13322" max="13322" width="17" style="670" customWidth="1"/>
    <col min="13323" max="13564" width="10.59765625" style="670"/>
    <col min="13565" max="13565" width="6" style="670" customWidth="1"/>
    <col min="13566" max="13566" width="3.1328125" style="670" customWidth="1"/>
    <col min="13567" max="13568" width="3.86328125" style="670" customWidth="1"/>
    <col min="13569" max="13569" width="6.3984375" style="670" customWidth="1"/>
    <col min="13570" max="13570" width="38.86328125" style="670" customWidth="1"/>
    <col min="13571" max="13573" width="10.265625" style="670" customWidth="1"/>
    <col min="13574" max="13574" width="12" style="670" customWidth="1"/>
    <col min="13575" max="13575" width="10.265625" style="670" customWidth="1"/>
    <col min="13576" max="13576" width="11" style="670" customWidth="1"/>
    <col min="13577" max="13577" width="12.86328125" style="670" customWidth="1"/>
    <col min="13578" max="13578" width="17" style="670" customWidth="1"/>
    <col min="13579" max="13820" width="10.59765625" style="670"/>
    <col min="13821" max="13821" width="6" style="670" customWidth="1"/>
    <col min="13822" max="13822" width="3.1328125" style="670" customWidth="1"/>
    <col min="13823" max="13824" width="3.86328125" style="670" customWidth="1"/>
    <col min="13825" max="13825" width="6.3984375" style="670" customWidth="1"/>
    <col min="13826" max="13826" width="38.86328125" style="670" customWidth="1"/>
    <col min="13827" max="13829" width="10.265625" style="670" customWidth="1"/>
    <col min="13830" max="13830" width="12" style="670" customWidth="1"/>
    <col min="13831" max="13831" width="10.265625" style="670" customWidth="1"/>
    <col min="13832" max="13832" width="11" style="670" customWidth="1"/>
    <col min="13833" max="13833" width="12.86328125" style="670" customWidth="1"/>
    <col min="13834" max="13834" width="17" style="670" customWidth="1"/>
    <col min="13835" max="14076" width="10.59765625" style="670"/>
    <col min="14077" max="14077" width="6" style="670" customWidth="1"/>
    <col min="14078" max="14078" width="3.1328125" style="670" customWidth="1"/>
    <col min="14079" max="14080" width="3.86328125" style="670" customWidth="1"/>
    <col min="14081" max="14081" width="6.3984375" style="670" customWidth="1"/>
    <col min="14082" max="14082" width="38.86328125" style="670" customWidth="1"/>
    <col min="14083" max="14085" width="10.265625" style="670" customWidth="1"/>
    <col min="14086" max="14086" width="12" style="670" customWidth="1"/>
    <col min="14087" max="14087" width="10.265625" style="670" customWidth="1"/>
    <col min="14088" max="14088" width="11" style="670" customWidth="1"/>
    <col min="14089" max="14089" width="12.86328125" style="670" customWidth="1"/>
    <col min="14090" max="14090" width="17" style="670" customWidth="1"/>
    <col min="14091" max="14332" width="10.59765625" style="670"/>
    <col min="14333" max="14333" width="6" style="670" customWidth="1"/>
    <col min="14334" max="14334" width="3.1328125" style="670" customWidth="1"/>
    <col min="14335" max="14336" width="3.86328125" style="670" customWidth="1"/>
    <col min="14337" max="14337" width="6.3984375" style="670" customWidth="1"/>
    <col min="14338" max="14338" width="38.86328125" style="670" customWidth="1"/>
    <col min="14339" max="14341" width="10.265625" style="670" customWidth="1"/>
    <col min="14342" max="14342" width="12" style="670" customWidth="1"/>
    <col min="14343" max="14343" width="10.265625" style="670" customWidth="1"/>
    <col min="14344" max="14344" width="11" style="670" customWidth="1"/>
    <col min="14345" max="14345" width="12.86328125" style="670" customWidth="1"/>
    <col min="14346" max="14346" width="17" style="670" customWidth="1"/>
    <col min="14347" max="14588" width="10.59765625" style="670"/>
    <col min="14589" max="14589" width="6" style="670" customWidth="1"/>
    <col min="14590" max="14590" width="3.1328125" style="670" customWidth="1"/>
    <col min="14591" max="14592" width="3.86328125" style="670" customWidth="1"/>
    <col min="14593" max="14593" width="6.3984375" style="670" customWidth="1"/>
    <col min="14594" max="14594" width="38.86328125" style="670" customWidth="1"/>
    <col min="14595" max="14597" width="10.265625" style="670" customWidth="1"/>
    <col min="14598" max="14598" width="12" style="670" customWidth="1"/>
    <col min="14599" max="14599" width="10.265625" style="670" customWidth="1"/>
    <col min="14600" max="14600" width="11" style="670" customWidth="1"/>
    <col min="14601" max="14601" width="12.86328125" style="670" customWidth="1"/>
    <col min="14602" max="14602" width="17" style="670" customWidth="1"/>
    <col min="14603" max="14844" width="10.59765625" style="670"/>
    <col min="14845" max="14845" width="6" style="670" customWidth="1"/>
    <col min="14846" max="14846" width="3.1328125" style="670" customWidth="1"/>
    <col min="14847" max="14848" width="3.86328125" style="670" customWidth="1"/>
    <col min="14849" max="14849" width="6.3984375" style="670" customWidth="1"/>
    <col min="14850" max="14850" width="38.86328125" style="670" customWidth="1"/>
    <col min="14851" max="14853" width="10.265625" style="670" customWidth="1"/>
    <col min="14854" max="14854" width="12" style="670" customWidth="1"/>
    <col min="14855" max="14855" width="10.265625" style="670" customWidth="1"/>
    <col min="14856" max="14856" width="11" style="670" customWidth="1"/>
    <col min="14857" max="14857" width="12.86328125" style="670" customWidth="1"/>
    <col min="14858" max="14858" width="17" style="670" customWidth="1"/>
    <col min="14859" max="15100" width="10.59765625" style="670"/>
    <col min="15101" max="15101" width="6" style="670" customWidth="1"/>
    <col min="15102" max="15102" width="3.1328125" style="670" customWidth="1"/>
    <col min="15103" max="15104" width="3.86328125" style="670" customWidth="1"/>
    <col min="15105" max="15105" width="6.3984375" style="670" customWidth="1"/>
    <col min="15106" max="15106" width="38.86328125" style="670" customWidth="1"/>
    <col min="15107" max="15109" width="10.265625" style="670" customWidth="1"/>
    <col min="15110" max="15110" width="12" style="670" customWidth="1"/>
    <col min="15111" max="15111" width="10.265625" style="670" customWidth="1"/>
    <col min="15112" max="15112" width="11" style="670" customWidth="1"/>
    <col min="15113" max="15113" width="12.86328125" style="670" customWidth="1"/>
    <col min="15114" max="15114" width="17" style="670" customWidth="1"/>
    <col min="15115" max="15356" width="10.59765625" style="670"/>
    <col min="15357" max="15357" width="6" style="670" customWidth="1"/>
    <col min="15358" max="15358" width="3.1328125" style="670" customWidth="1"/>
    <col min="15359" max="15360" width="3.86328125" style="670" customWidth="1"/>
    <col min="15361" max="15361" width="6.3984375" style="670" customWidth="1"/>
    <col min="15362" max="15362" width="38.86328125" style="670" customWidth="1"/>
    <col min="15363" max="15365" width="10.265625" style="670" customWidth="1"/>
    <col min="15366" max="15366" width="12" style="670" customWidth="1"/>
    <col min="15367" max="15367" width="10.265625" style="670" customWidth="1"/>
    <col min="15368" max="15368" width="11" style="670" customWidth="1"/>
    <col min="15369" max="15369" width="12.86328125" style="670" customWidth="1"/>
    <col min="15370" max="15370" width="17" style="670" customWidth="1"/>
    <col min="15371" max="15612" width="10.59765625" style="670"/>
    <col min="15613" max="15613" width="6" style="670" customWidth="1"/>
    <col min="15614" max="15614" width="3.1328125" style="670" customWidth="1"/>
    <col min="15615" max="15616" width="3.86328125" style="670" customWidth="1"/>
    <col min="15617" max="15617" width="6.3984375" style="670" customWidth="1"/>
    <col min="15618" max="15618" width="38.86328125" style="670" customWidth="1"/>
    <col min="15619" max="15621" width="10.265625" style="670" customWidth="1"/>
    <col min="15622" max="15622" width="12" style="670" customWidth="1"/>
    <col min="15623" max="15623" width="10.265625" style="670" customWidth="1"/>
    <col min="15624" max="15624" width="11" style="670" customWidth="1"/>
    <col min="15625" max="15625" width="12.86328125" style="670" customWidth="1"/>
    <col min="15626" max="15626" width="17" style="670" customWidth="1"/>
    <col min="15627" max="15868" width="10.59765625" style="670"/>
    <col min="15869" max="15869" width="6" style="670" customWidth="1"/>
    <col min="15870" max="15870" width="3.1328125" style="670" customWidth="1"/>
    <col min="15871" max="15872" width="3.86328125" style="670" customWidth="1"/>
    <col min="15873" max="15873" width="6.3984375" style="670" customWidth="1"/>
    <col min="15874" max="15874" width="38.86328125" style="670" customWidth="1"/>
    <col min="15875" max="15877" width="10.265625" style="670" customWidth="1"/>
    <col min="15878" max="15878" width="12" style="670" customWidth="1"/>
    <col min="15879" max="15879" width="10.265625" style="670" customWidth="1"/>
    <col min="15880" max="15880" width="11" style="670" customWidth="1"/>
    <col min="15881" max="15881" width="12.86328125" style="670" customWidth="1"/>
    <col min="15882" max="15882" width="17" style="670" customWidth="1"/>
    <col min="15883" max="16124" width="10.59765625" style="670"/>
    <col min="16125" max="16125" width="6" style="670" customWidth="1"/>
    <col min="16126" max="16126" width="3.1328125" style="670" customWidth="1"/>
    <col min="16127" max="16128" width="3.86328125" style="670" customWidth="1"/>
    <col min="16129" max="16129" width="6.3984375" style="670" customWidth="1"/>
    <col min="16130" max="16130" width="38.86328125" style="670" customWidth="1"/>
    <col min="16131" max="16133" width="10.265625" style="670" customWidth="1"/>
    <col min="16134" max="16134" width="12" style="670" customWidth="1"/>
    <col min="16135" max="16135" width="10.265625" style="670" customWidth="1"/>
    <col min="16136" max="16136" width="11" style="670" customWidth="1"/>
    <col min="16137" max="16137" width="12.86328125" style="670" customWidth="1"/>
    <col min="16138" max="16138" width="17" style="670" customWidth="1"/>
    <col min="16139" max="16384" width="10.59765625" style="670"/>
  </cols>
  <sheetData>
    <row r="1" spans="1:12" s="343" customFormat="1" ht="28.2" customHeight="1">
      <c r="A1" s="1308" t="s">
        <v>75</v>
      </c>
      <c r="B1" s="1308"/>
      <c r="C1" s="1308"/>
      <c r="D1" s="1308"/>
      <c r="E1" s="1308"/>
      <c r="F1" s="1308"/>
      <c r="G1" s="1308"/>
      <c r="H1" s="1308"/>
      <c r="I1" s="1308"/>
      <c r="J1" s="1308"/>
      <c r="K1" s="342"/>
    </row>
    <row r="2" spans="1:12" s="343" customFormat="1" ht="19.95" customHeight="1">
      <c r="A2" s="665" t="s">
        <v>124</v>
      </c>
      <c r="B2" s="349"/>
      <c r="C2" s="350"/>
      <c r="D2" s="350"/>
      <c r="E2" s="350"/>
      <c r="F2" s="350"/>
      <c r="G2" s="666"/>
      <c r="H2" s="667"/>
      <c r="I2" s="666"/>
      <c r="J2" s="667"/>
    </row>
    <row r="3" spans="1:12" s="343" customFormat="1" ht="19.95" customHeight="1">
      <c r="A3" s="111" t="s">
        <v>1153</v>
      </c>
      <c r="B3" s="349"/>
      <c r="C3" s="350"/>
      <c r="D3" s="350"/>
      <c r="E3" s="351"/>
      <c r="F3" s="350"/>
      <c r="G3" s="350"/>
      <c r="H3" s="349"/>
      <c r="I3" s="350"/>
      <c r="J3" s="349"/>
    </row>
    <row r="4" spans="1:12" s="343" customFormat="1" ht="19.95" customHeight="1">
      <c r="A4" s="352" t="s">
        <v>135</v>
      </c>
      <c r="B4" s="345"/>
      <c r="C4" s="353"/>
      <c r="D4" s="354"/>
      <c r="E4" s="355"/>
      <c r="F4" s="356"/>
      <c r="G4" s="357"/>
      <c r="H4" s="358"/>
      <c r="I4" s="372"/>
      <c r="J4" s="360"/>
    </row>
    <row r="5" spans="1:12" s="343" customFormat="1" ht="19.95" customHeight="1">
      <c r="A5" s="361" t="s">
        <v>136</v>
      </c>
      <c r="B5" s="363"/>
      <c r="C5" s="364"/>
      <c r="D5" s="365"/>
      <c r="E5" s="365"/>
      <c r="F5" s="364" t="s">
        <v>77</v>
      </c>
      <c r="G5" s="365"/>
      <c r="H5" s="365" t="s">
        <v>78</v>
      </c>
      <c r="I5" s="356"/>
      <c r="J5" s="357" t="s">
        <v>79</v>
      </c>
    </row>
    <row r="6" spans="1:12" s="343" customFormat="1" ht="19.95" customHeight="1" thickBot="1">
      <c r="A6" s="368" t="s">
        <v>80</v>
      </c>
      <c r="B6" s="369"/>
      <c r="C6" s="371"/>
      <c r="D6" s="372"/>
      <c r="E6" s="373"/>
      <c r="F6" s="373"/>
      <c r="G6" s="374"/>
      <c r="H6" s="374"/>
      <c r="I6" s="372"/>
      <c r="J6" s="374" t="s">
        <v>71</v>
      </c>
    </row>
    <row r="7" spans="1:12" ht="18.350000000000001" thickTop="1">
      <c r="A7" s="1296" t="s">
        <v>12</v>
      </c>
      <c r="B7" s="1320"/>
      <c r="C7" s="1303" t="s">
        <v>6</v>
      </c>
      <c r="D7" s="1296" t="s">
        <v>61</v>
      </c>
      <c r="E7" s="1305" t="s">
        <v>62</v>
      </c>
      <c r="F7" s="1306"/>
      <c r="G7" s="1305" t="s">
        <v>7</v>
      </c>
      <c r="H7" s="1306"/>
      <c r="I7" s="669" t="s">
        <v>65</v>
      </c>
      <c r="J7" s="1296" t="s">
        <v>8</v>
      </c>
    </row>
    <row r="8" spans="1:12" ht="18.350000000000001" thickBot="1">
      <c r="A8" s="1297"/>
      <c r="B8" s="1321"/>
      <c r="C8" s="1304"/>
      <c r="D8" s="1297"/>
      <c r="E8" s="633" t="s">
        <v>15</v>
      </c>
      <c r="F8" s="633" t="s">
        <v>16</v>
      </c>
      <c r="G8" s="633" t="s">
        <v>15</v>
      </c>
      <c r="H8" s="633" t="s">
        <v>16</v>
      </c>
      <c r="I8" s="673" t="s">
        <v>14</v>
      </c>
      <c r="J8" s="1297"/>
    </row>
    <row r="9" spans="1:12" ht="18.350000000000001" thickTop="1">
      <c r="A9" s="674"/>
      <c r="B9" s="675" t="s">
        <v>59</v>
      </c>
      <c r="C9" s="453"/>
      <c r="D9" s="677"/>
      <c r="E9" s="676"/>
      <c r="F9" s="676"/>
      <c r="G9" s="676"/>
      <c r="H9" s="676"/>
      <c r="I9" s="453"/>
      <c r="J9" s="678"/>
    </row>
    <row r="10" spans="1:12" ht="18">
      <c r="A10" s="679">
        <v>1</v>
      </c>
      <c r="B10" s="680" t="str">
        <f>B22</f>
        <v>ระบบปรับอากาศแยกส่วนแบบ VRF</v>
      </c>
      <c r="C10" s="453"/>
      <c r="D10" s="681"/>
      <c r="E10" s="676"/>
      <c r="F10" s="676"/>
      <c r="G10" s="676"/>
      <c r="H10" s="676"/>
      <c r="I10" s="453"/>
      <c r="J10" s="678"/>
      <c r="L10" s="682" t="e">
        <f>+#REF!-I10</f>
        <v>#REF!</v>
      </c>
    </row>
    <row r="11" spans="1:12" ht="18">
      <c r="A11" s="679">
        <v>2</v>
      </c>
      <c r="B11" s="680" t="str">
        <f>B278</f>
        <v>ระบบปรับอากาศแยกส่วน</v>
      </c>
      <c r="C11" s="453"/>
      <c r="D11" s="681"/>
      <c r="E11" s="676"/>
      <c r="F11" s="676"/>
      <c r="G11" s="676"/>
      <c r="H11" s="676"/>
      <c r="I11" s="453"/>
      <c r="J11" s="678"/>
      <c r="L11" s="682" t="e">
        <f>+#REF!-I11</f>
        <v>#REF!</v>
      </c>
    </row>
    <row r="12" spans="1:12" ht="18">
      <c r="A12" s="679">
        <v>3</v>
      </c>
      <c r="B12" s="675" t="str">
        <f>B369</f>
        <v>ระบบระบายอากาศ</v>
      </c>
      <c r="C12" s="453"/>
      <c r="D12" s="681"/>
      <c r="E12" s="676"/>
      <c r="F12" s="676"/>
      <c r="G12" s="676"/>
      <c r="H12" s="676"/>
      <c r="I12" s="453"/>
      <c r="J12" s="678"/>
      <c r="L12" s="682" t="e">
        <f>+#REF!-I12</f>
        <v>#REF!</v>
      </c>
    </row>
    <row r="13" spans="1:12" ht="18">
      <c r="A13" s="679">
        <v>4</v>
      </c>
      <c r="B13" s="680" t="str">
        <f>B451</f>
        <v>ลิฟต์โดยสาร</v>
      </c>
      <c r="C13" s="453"/>
      <c r="D13" s="681"/>
      <c r="E13" s="676"/>
      <c r="F13" s="676"/>
      <c r="G13" s="676"/>
      <c r="H13" s="676"/>
      <c r="I13" s="453"/>
      <c r="J13" s="678"/>
      <c r="L13" s="682" t="e">
        <f>+#REF!-I13</f>
        <v>#REF!</v>
      </c>
    </row>
    <row r="14" spans="1:12" ht="18">
      <c r="A14" s="679"/>
      <c r="B14" s="675"/>
      <c r="C14" s="453"/>
      <c r="D14" s="681"/>
      <c r="E14" s="676"/>
      <c r="F14" s="676"/>
      <c r="G14" s="676"/>
      <c r="H14" s="676"/>
      <c r="I14" s="453"/>
      <c r="J14" s="678"/>
      <c r="L14" s="682" t="e">
        <f>+#REF!-I14</f>
        <v>#REF!</v>
      </c>
    </row>
    <row r="15" spans="1:12" ht="18">
      <c r="A15" s="679"/>
      <c r="B15" s="675"/>
      <c r="C15" s="453"/>
      <c r="D15" s="681"/>
      <c r="E15" s="676"/>
      <c r="F15" s="676"/>
      <c r="G15" s="676"/>
      <c r="H15" s="676"/>
      <c r="I15" s="453"/>
      <c r="J15" s="678"/>
      <c r="L15" s="682" t="e">
        <f>+#REF!-I15</f>
        <v>#REF!</v>
      </c>
    </row>
    <row r="16" spans="1:12" ht="18">
      <c r="A16" s="679"/>
      <c r="B16" s="675"/>
      <c r="C16" s="453"/>
      <c r="D16" s="681"/>
      <c r="E16" s="676"/>
      <c r="F16" s="676"/>
      <c r="G16" s="676"/>
      <c r="H16" s="676"/>
      <c r="I16" s="453"/>
      <c r="J16" s="678"/>
      <c r="L16" s="682" t="e">
        <f>+#REF!-I16</f>
        <v>#REF!</v>
      </c>
    </row>
    <row r="17" spans="1:12" ht="18">
      <c r="A17" s="679"/>
      <c r="B17" s="675"/>
      <c r="C17" s="453"/>
      <c r="D17" s="681"/>
      <c r="E17" s="676"/>
      <c r="F17" s="676"/>
      <c r="G17" s="676"/>
      <c r="H17" s="676"/>
      <c r="I17" s="453"/>
      <c r="J17" s="678"/>
      <c r="L17" s="682" t="e">
        <f>+#REF!-I17</f>
        <v>#REF!</v>
      </c>
    </row>
    <row r="18" spans="1:12" ht="18.350000000000001" thickBot="1">
      <c r="A18" s="679"/>
      <c r="B18" s="675"/>
      <c r="C18" s="453"/>
      <c r="D18" s="681"/>
      <c r="E18" s="676"/>
      <c r="F18" s="676"/>
      <c r="G18" s="676"/>
      <c r="H18" s="676"/>
      <c r="I18" s="453"/>
      <c r="J18" s="678"/>
      <c r="L18" s="682" t="e">
        <f>+#REF!-I18</f>
        <v>#REF!</v>
      </c>
    </row>
    <row r="19" spans="1:12" s="343" customFormat="1" ht="18.350000000000001" thickTop="1">
      <c r="A19" s="683"/>
      <c r="B19" s="683" t="s">
        <v>942</v>
      </c>
      <c r="C19" s="684"/>
      <c r="D19" s="684"/>
      <c r="E19" s="684"/>
      <c r="F19" s="684"/>
      <c r="G19" s="685"/>
      <c r="H19" s="686"/>
      <c r="I19" s="685"/>
      <c r="J19" s="686"/>
      <c r="L19" s="682" t="e">
        <f>+#REF!-I19</f>
        <v>#REF!</v>
      </c>
    </row>
    <row r="20" spans="1:12" s="343" customFormat="1" ht="19.350000000000001">
      <c r="A20" s="398"/>
      <c r="B20" s="399" t="s">
        <v>604</v>
      </c>
      <c r="C20" s="400"/>
      <c r="D20" s="400"/>
      <c r="E20" s="400"/>
      <c r="F20" s="400"/>
      <c r="G20" s="396"/>
      <c r="H20" s="687"/>
      <c r="I20" s="400"/>
      <c r="J20" s="402"/>
      <c r="L20" s="682" t="e">
        <f>+#REF!-I20</f>
        <v>#REF!</v>
      </c>
    </row>
    <row r="21" spans="1:12" ht="18">
      <c r="A21" s="674"/>
      <c r="B21" s="675" t="s">
        <v>59</v>
      </c>
      <c r="C21" s="453"/>
      <c r="D21" s="677"/>
      <c r="E21" s="676"/>
      <c r="F21" s="676"/>
      <c r="G21" s="676"/>
      <c r="H21" s="676"/>
      <c r="I21" s="676"/>
      <c r="J21" s="678"/>
      <c r="L21" s="682" t="e">
        <f>+#REF!-I21</f>
        <v>#REF!</v>
      </c>
    </row>
    <row r="22" spans="1:12" ht="20.350000000000001">
      <c r="A22" s="509">
        <v>1</v>
      </c>
      <c r="B22" s="510" t="s">
        <v>642</v>
      </c>
      <c r="C22" s="933"/>
      <c r="D22" s="511"/>
      <c r="E22" s="818"/>
      <c r="F22" s="818"/>
      <c r="G22" s="818"/>
      <c r="H22" s="818"/>
      <c r="I22" s="818"/>
      <c r="J22" s="512"/>
      <c r="L22" s="682" t="e">
        <f>+#REF!-I22</f>
        <v>#REF!</v>
      </c>
    </row>
    <row r="23" spans="1:12" ht="20.350000000000001">
      <c r="A23" s="513">
        <v>1.1000000000000001</v>
      </c>
      <c r="B23" s="514" t="s">
        <v>643</v>
      </c>
      <c r="C23" s="934"/>
      <c r="D23" s="515"/>
      <c r="E23" s="819"/>
      <c r="F23" s="819"/>
      <c r="G23" s="819"/>
      <c r="H23" s="819"/>
      <c r="I23" s="819"/>
      <c r="J23" s="517"/>
      <c r="L23" s="682" t="e">
        <f>+#REF!-I23</f>
        <v>#REF!</v>
      </c>
    </row>
    <row r="24" spans="1:12" ht="20.350000000000001">
      <c r="A24" s="513" t="s">
        <v>103</v>
      </c>
      <c r="B24" s="514" t="s">
        <v>644</v>
      </c>
      <c r="C24" s="934"/>
      <c r="D24" s="515"/>
      <c r="E24" s="819"/>
      <c r="F24" s="819"/>
      <c r="G24" s="819"/>
      <c r="H24" s="819"/>
      <c r="I24" s="819"/>
      <c r="J24" s="517"/>
      <c r="L24" s="682" t="e">
        <f>+#REF!-I24</f>
        <v>#REF!</v>
      </c>
    </row>
    <row r="25" spans="1:12" ht="20.350000000000001">
      <c r="A25" s="513"/>
      <c r="B25" s="514" t="s">
        <v>645</v>
      </c>
      <c r="C25" s="934"/>
      <c r="D25" s="515"/>
      <c r="E25" s="819"/>
      <c r="F25" s="819"/>
      <c r="G25" s="819"/>
      <c r="H25" s="819"/>
      <c r="I25" s="819"/>
      <c r="J25" s="517"/>
      <c r="L25" s="682" t="e">
        <f>+#REF!-I25</f>
        <v>#REF!</v>
      </c>
    </row>
    <row r="26" spans="1:12" ht="20.350000000000001">
      <c r="A26" s="513"/>
      <c r="B26" s="518" t="s">
        <v>1175</v>
      </c>
      <c r="C26" s="934"/>
      <c r="D26" s="515" t="s">
        <v>2</v>
      </c>
      <c r="E26" s="819"/>
      <c r="F26" s="819"/>
      <c r="G26" s="819"/>
      <c r="H26" s="819"/>
      <c r="I26" s="819"/>
      <c r="J26" s="517"/>
      <c r="L26" s="682" t="e">
        <f>+#REF!-I26</f>
        <v>#REF!</v>
      </c>
    </row>
    <row r="27" spans="1:12" ht="20.350000000000001">
      <c r="A27" s="513"/>
      <c r="B27" s="518" t="s">
        <v>1176</v>
      </c>
      <c r="C27" s="934"/>
      <c r="D27" s="515" t="s">
        <v>2</v>
      </c>
      <c r="E27" s="819"/>
      <c r="F27" s="819"/>
      <c r="G27" s="819"/>
      <c r="H27" s="819"/>
      <c r="I27" s="819"/>
      <c r="J27" s="517"/>
      <c r="L27" s="682" t="e">
        <f>+#REF!-I27</f>
        <v>#REF!</v>
      </c>
    </row>
    <row r="28" spans="1:12" ht="20.350000000000001">
      <c r="A28" s="513"/>
      <c r="B28" s="518" t="s">
        <v>646</v>
      </c>
      <c r="C28" s="934"/>
      <c r="D28" s="515" t="s">
        <v>2</v>
      </c>
      <c r="E28" s="819"/>
      <c r="F28" s="819"/>
      <c r="G28" s="819"/>
      <c r="H28" s="819"/>
      <c r="I28" s="819"/>
      <c r="J28" s="517"/>
      <c r="L28" s="682" t="e">
        <f>+#REF!-I28</f>
        <v>#REF!</v>
      </c>
    </row>
    <row r="29" spans="1:12" ht="20.350000000000001">
      <c r="A29" s="513"/>
      <c r="B29" s="518" t="s">
        <v>647</v>
      </c>
      <c r="C29" s="934"/>
      <c r="D29" s="515" t="s">
        <v>2</v>
      </c>
      <c r="E29" s="819"/>
      <c r="F29" s="819"/>
      <c r="G29" s="819"/>
      <c r="H29" s="819"/>
      <c r="I29" s="819"/>
      <c r="J29" s="517"/>
      <c r="L29" s="682" t="e">
        <f>+#REF!-I29</f>
        <v>#REF!</v>
      </c>
    </row>
    <row r="30" spans="1:12" ht="20.350000000000001">
      <c r="A30" s="513"/>
      <c r="B30" s="518" t="s">
        <v>648</v>
      </c>
      <c r="C30" s="934"/>
      <c r="D30" s="515" t="s">
        <v>2</v>
      </c>
      <c r="E30" s="819"/>
      <c r="F30" s="819"/>
      <c r="G30" s="819"/>
      <c r="H30" s="819"/>
      <c r="I30" s="819"/>
      <c r="J30" s="517"/>
      <c r="L30" s="682" t="e">
        <f>+#REF!-I30</f>
        <v>#REF!</v>
      </c>
    </row>
    <row r="31" spans="1:12" ht="20.350000000000001">
      <c r="A31" s="513"/>
      <c r="B31" s="518" t="s">
        <v>649</v>
      </c>
      <c r="C31" s="934"/>
      <c r="D31" s="515" t="s">
        <v>2</v>
      </c>
      <c r="E31" s="819"/>
      <c r="F31" s="819"/>
      <c r="G31" s="819"/>
      <c r="H31" s="819"/>
      <c r="I31" s="819"/>
      <c r="J31" s="517"/>
      <c r="L31" s="682" t="e">
        <f>+#REF!-I31</f>
        <v>#REF!</v>
      </c>
    </row>
    <row r="32" spans="1:12" ht="20.350000000000001">
      <c r="A32" s="513"/>
      <c r="B32" s="514"/>
      <c r="C32" s="934"/>
      <c r="D32" s="515"/>
      <c r="E32" s="819"/>
      <c r="F32" s="819"/>
      <c r="G32" s="819"/>
      <c r="H32" s="819"/>
      <c r="I32" s="819"/>
      <c r="J32" s="517"/>
      <c r="L32" s="682" t="e">
        <f>+#REF!-I32</f>
        <v>#REF!</v>
      </c>
    </row>
    <row r="33" spans="1:12" ht="20.350000000000001">
      <c r="A33" s="513"/>
      <c r="B33" s="514" t="s">
        <v>650</v>
      </c>
      <c r="C33" s="934"/>
      <c r="D33" s="515"/>
      <c r="E33" s="819"/>
      <c r="F33" s="819"/>
      <c r="G33" s="819"/>
      <c r="H33" s="819"/>
      <c r="I33" s="819"/>
      <c r="J33" s="517"/>
      <c r="L33" s="682" t="e">
        <f>+#REF!-I33</f>
        <v>#REF!</v>
      </c>
    </row>
    <row r="34" spans="1:12" ht="20.350000000000001">
      <c r="A34" s="513"/>
      <c r="B34" s="518" t="s">
        <v>1177</v>
      </c>
      <c r="C34" s="934"/>
      <c r="D34" s="515" t="s">
        <v>2</v>
      </c>
      <c r="E34" s="819"/>
      <c r="F34" s="819"/>
      <c r="G34" s="819"/>
      <c r="H34" s="819"/>
      <c r="I34" s="819"/>
      <c r="J34" s="517"/>
      <c r="L34" s="682" t="e">
        <f>+#REF!-I34</f>
        <v>#REF!</v>
      </c>
    </row>
    <row r="35" spans="1:12" ht="20.350000000000001">
      <c r="A35" s="513"/>
      <c r="B35" s="518" t="s">
        <v>651</v>
      </c>
      <c r="C35" s="934"/>
      <c r="D35" s="515" t="s">
        <v>2</v>
      </c>
      <c r="E35" s="819"/>
      <c r="F35" s="819"/>
      <c r="G35" s="819"/>
      <c r="H35" s="819"/>
      <c r="I35" s="819"/>
      <c r="J35" s="517"/>
      <c r="L35" s="682" t="e">
        <f>+#REF!-I35</f>
        <v>#REF!</v>
      </c>
    </row>
    <row r="36" spans="1:12" ht="20.350000000000001">
      <c r="A36" s="513"/>
      <c r="B36" s="518" t="s">
        <v>652</v>
      </c>
      <c r="C36" s="934"/>
      <c r="D36" s="515" t="s">
        <v>2</v>
      </c>
      <c r="E36" s="819"/>
      <c r="F36" s="819"/>
      <c r="G36" s="819"/>
      <c r="H36" s="819"/>
      <c r="I36" s="819"/>
      <c r="J36" s="517"/>
      <c r="L36" s="682" t="e">
        <f>+#REF!-I36</f>
        <v>#REF!</v>
      </c>
    </row>
    <row r="37" spans="1:12" ht="20.350000000000001">
      <c r="A37" s="513"/>
      <c r="B37" s="518" t="s">
        <v>653</v>
      </c>
      <c r="C37" s="934"/>
      <c r="D37" s="515" t="s">
        <v>2</v>
      </c>
      <c r="E37" s="819"/>
      <c r="F37" s="819"/>
      <c r="G37" s="819"/>
      <c r="H37" s="819"/>
      <c r="I37" s="819"/>
      <c r="J37" s="517"/>
      <c r="L37" s="682" t="e">
        <f>+#REF!-I37</f>
        <v>#REF!</v>
      </c>
    </row>
    <row r="38" spans="1:12" ht="20.350000000000001">
      <c r="A38" s="513"/>
      <c r="B38" s="518" t="s">
        <v>654</v>
      </c>
      <c r="C38" s="934"/>
      <c r="D38" s="515" t="s">
        <v>2</v>
      </c>
      <c r="E38" s="819"/>
      <c r="F38" s="819"/>
      <c r="G38" s="819"/>
      <c r="H38" s="819"/>
      <c r="I38" s="819"/>
      <c r="J38" s="517"/>
      <c r="L38" s="682" t="e">
        <f>+#REF!-I38</f>
        <v>#REF!</v>
      </c>
    </row>
    <row r="39" spans="1:12" ht="20.350000000000001">
      <c r="A39" s="513"/>
      <c r="B39" s="518" t="s">
        <v>655</v>
      </c>
      <c r="C39" s="934"/>
      <c r="D39" s="515" t="s">
        <v>2</v>
      </c>
      <c r="E39" s="819"/>
      <c r="F39" s="819"/>
      <c r="G39" s="819"/>
      <c r="H39" s="819"/>
      <c r="I39" s="819"/>
      <c r="J39" s="517"/>
      <c r="L39" s="682" t="e">
        <f>+#REF!-I39</f>
        <v>#REF!</v>
      </c>
    </row>
    <row r="40" spans="1:12" ht="20.350000000000001">
      <c r="A40" s="513"/>
      <c r="B40" s="518"/>
      <c r="C40" s="934"/>
      <c r="D40" s="515"/>
      <c r="E40" s="819"/>
      <c r="F40" s="819"/>
      <c r="G40" s="819"/>
      <c r="H40" s="819"/>
      <c r="I40" s="819"/>
      <c r="J40" s="517"/>
      <c r="L40" s="682" t="e">
        <f>+#REF!-I40</f>
        <v>#REF!</v>
      </c>
    </row>
    <row r="41" spans="1:12" ht="20.350000000000001">
      <c r="A41" s="513"/>
      <c r="B41" s="514" t="s">
        <v>656</v>
      </c>
      <c r="C41" s="934"/>
      <c r="D41" s="515"/>
      <c r="E41" s="819"/>
      <c r="F41" s="819"/>
      <c r="G41" s="819"/>
      <c r="H41" s="819"/>
      <c r="I41" s="819"/>
      <c r="J41" s="517"/>
      <c r="L41" s="682" t="e">
        <f>+#REF!-I41</f>
        <v>#REF!</v>
      </c>
    </row>
    <row r="42" spans="1:12" ht="20.350000000000001">
      <c r="A42" s="513"/>
      <c r="B42" s="518" t="s">
        <v>1178</v>
      </c>
      <c r="C42" s="934"/>
      <c r="D42" s="515" t="s">
        <v>2</v>
      </c>
      <c r="E42" s="819"/>
      <c r="F42" s="819"/>
      <c r="G42" s="819"/>
      <c r="H42" s="819"/>
      <c r="I42" s="819"/>
      <c r="J42" s="517"/>
      <c r="L42" s="682" t="e">
        <f>+#REF!-I42</f>
        <v>#REF!</v>
      </c>
    </row>
    <row r="43" spans="1:12" ht="20.350000000000001">
      <c r="A43" s="513"/>
      <c r="B43" s="518" t="s">
        <v>657</v>
      </c>
      <c r="C43" s="934"/>
      <c r="D43" s="515" t="s">
        <v>2</v>
      </c>
      <c r="E43" s="819"/>
      <c r="F43" s="819"/>
      <c r="G43" s="819"/>
      <c r="H43" s="819"/>
      <c r="I43" s="819"/>
      <c r="J43" s="517"/>
      <c r="L43" s="682" t="e">
        <f>+#REF!-I43</f>
        <v>#REF!</v>
      </c>
    </row>
    <row r="44" spans="1:12" ht="20.350000000000001">
      <c r="A44" s="513"/>
      <c r="B44" s="518" t="s">
        <v>658</v>
      </c>
      <c r="C44" s="934"/>
      <c r="D44" s="515" t="s">
        <v>2</v>
      </c>
      <c r="E44" s="819"/>
      <c r="F44" s="819"/>
      <c r="G44" s="819"/>
      <c r="H44" s="819"/>
      <c r="I44" s="819"/>
      <c r="J44" s="517"/>
      <c r="L44" s="682" t="e">
        <f>+#REF!-I44</f>
        <v>#REF!</v>
      </c>
    </row>
    <row r="45" spans="1:12" ht="20.350000000000001">
      <c r="A45" s="513"/>
      <c r="B45" s="518" t="s">
        <v>659</v>
      </c>
      <c r="C45" s="934"/>
      <c r="D45" s="515" t="s">
        <v>2</v>
      </c>
      <c r="E45" s="819"/>
      <c r="F45" s="819"/>
      <c r="G45" s="819"/>
      <c r="H45" s="819"/>
      <c r="I45" s="819"/>
      <c r="J45" s="517"/>
      <c r="L45" s="682" t="e">
        <f>+#REF!-I45</f>
        <v>#REF!</v>
      </c>
    </row>
    <row r="46" spans="1:12" ht="20.350000000000001">
      <c r="A46" s="513"/>
      <c r="B46" s="518" t="s">
        <v>660</v>
      </c>
      <c r="C46" s="934"/>
      <c r="D46" s="515" t="s">
        <v>2</v>
      </c>
      <c r="E46" s="819"/>
      <c r="F46" s="819"/>
      <c r="G46" s="819"/>
      <c r="H46" s="819"/>
      <c r="I46" s="819"/>
      <c r="J46" s="517"/>
      <c r="L46" s="682" t="e">
        <f>+#REF!-I46</f>
        <v>#REF!</v>
      </c>
    </row>
    <row r="47" spans="1:12" ht="20.350000000000001">
      <c r="A47" s="513"/>
      <c r="B47" s="518"/>
      <c r="C47" s="934"/>
      <c r="D47" s="515"/>
      <c r="E47" s="819"/>
      <c r="F47" s="819"/>
      <c r="G47" s="819"/>
      <c r="H47" s="819"/>
      <c r="I47" s="819"/>
      <c r="J47" s="517"/>
      <c r="L47" s="682" t="e">
        <f>+#REF!-I47</f>
        <v>#REF!</v>
      </c>
    </row>
    <row r="48" spans="1:12" ht="20.350000000000001">
      <c r="A48" s="513"/>
      <c r="B48" s="514" t="s">
        <v>661</v>
      </c>
      <c r="C48" s="934"/>
      <c r="D48" s="515"/>
      <c r="E48" s="819"/>
      <c r="F48" s="819"/>
      <c r="G48" s="819"/>
      <c r="H48" s="819"/>
      <c r="I48" s="819"/>
      <c r="J48" s="517"/>
      <c r="L48" s="682" t="e">
        <f>+#REF!-I48</f>
        <v>#REF!</v>
      </c>
    </row>
    <row r="49" spans="1:12" ht="20.350000000000001">
      <c r="A49" s="513"/>
      <c r="B49" s="518" t="s">
        <v>1179</v>
      </c>
      <c r="C49" s="934"/>
      <c r="D49" s="515" t="s">
        <v>2</v>
      </c>
      <c r="E49" s="819"/>
      <c r="F49" s="819"/>
      <c r="G49" s="819"/>
      <c r="H49" s="819"/>
      <c r="I49" s="819"/>
      <c r="J49" s="517"/>
      <c r="L49" s="682" t="e">
        <f>+#REF!-I49</f>
        <v>#REF!</v>
      </c>
    </row>
    <row r="50" spans="1:12" ht="20.350000000000001">
      <c r="A50" s="513"/>
      <c r="B50" s="518" t="s">
        <v>662</v>
      </c>
      <c r="C50" s="934"/>
      <c r="D50" s="515" t="s">
        <v>2</v>
      </c>
      <c r="E50" s="819"/>
      <c r="F50" s="819"/>
      <c r="G50" s="819"/>
      <c r="H50" s="819"/>
      <c r="I50" s="819"/>
      <c r="J50" s="517"/>
      <c r="L50" s="682" t="e">
        <f>+#REF!-I50</f>
        <v>#REF!</v>
      </c>
    </row>
    <row r="51" spans="1:12" ht="20.350000000000001">
      <c r="A51" s="513"/>
      <c r="B51" s="518"/>
      <c r="C51" s="934"/>
      <c r="D51" s="515"/>
      <c r="E51" s="819"/>
      <c r="F51" s="819"/>
      <c r="G51" s="819"/>
      <c r="H51" s="819"/>
      <c r="I51" s="819"/>
      <c r="J51" s="517"/>
      <c r="L51" s="682" t="e">
        <f>+#REF!-I51</f>
        <v>#REF!</v>
      </c>
    </row>
    <row r="52" spans="1:12" ht="20.100000000000001" customHeight="1">
      <c r="A52" s="513"/>
      <c r="B52" s="514" t="s">
        <v>663</v>
      </c>
      <c r="C52" s="934"/>
      <c r="D52" s="515"/>
      <c r="E52" s="819"/>
      <c r="F52" s="819"/>
      <c r="G52" s="819"/>
      <c r="H52" s="819"/>
      <c r="I52" s="819"/>
      <c r="J52" s="517"/>
      <c r="L52" s="682" t="e">
        <f>+#REF!-I52</f>
        <v>#REF!</v>
      </c>
    </row>
    <row r="53" spans="1:12" ht="20.350000000000001">
      <c r="A53" s="513"/>
      <c r="B53" s="518" t="s">
        <v>1180</v>
      </c>
      <c r="C53" s="934"/>
      <c r="D53" s="515" t="s">
        <v>2</v>
      </c>
      <c r="E53" s="819"/>
      <c r="F53" s="819"/>
      <c r="G53" s="819"/>
      <c r="H53" s="819"/>
      <c r="I53" s="819"/>
      <c r="J53" s="517"/>
      <c r="L53" s="682" t="e">
        <f>+#REF!-I53</f>
        <v>#REF!</v>
      </c>
    </row>
    <row r="54" spans="1:12" ht="20.350000000000001">
      <c r="A54" s="513"/>
      <c r="B54" s="518" t="s">
        <v>664</v>
      </c>
      <c r="C54" s="934"/>
      <c r="D54" s="515" t="s">
        <v>2</v>
      </c>
      <c r="E54" s="819"/>
      <c r="F54" s="819"/>
      <c r="G54" s="819"/>
      <c r="H54" s="819"/>
      <c r="I54" s="819"/>
      <c r="J54" s="517"/>
      <c r="L54" s="682" t="e">
        <f>+#REF!-I54</f>
        <v>#REF!</v>
      </c>
    </row>
    <row r="55" spans="1:12" ht="20.350000000000001">
      <c r="A55" s="513"/>
      <c r="B55" s="518" t="s">
        <v>665</v>
      </c>
      <c r="C55" s="934"/>
      <c r="D55" s="515" t="s">
        <v>2</v>
      </c>
      <c r="E55" s="819"/>
      <c r="F55" s="819"/>
      <c r="G55" s="819"/>
      <c r="H55" s="819"/>
      <c r="I55" s="819"/>
      <c r="J55" s="517"/>
      <c r="L55" s="682" t="e">
        <f>+#REF!-I55</f>
        <v>#REF!</v>
      </c>
    </row>
    <row r="56" spans="1:12" ht="20.350000000000001">
      <c r="A56" s="513"/>
      <c r="B56" s="518" t="s">
        <v>666</v>
      </c>
      <c r="C56" s="934"/>
      <c r="D56" s="515" t="s">
        <v>2</v>
      </c>
      <c r="E56" s="819"/>
      <c r="F56" s="819"/>
      <c r="G56" s="819"/>
      <c r="H56" s="819"/>
      <c r="I56" s="819"/>
      <c r="J56" s="517"/>
      <c r="L56" s="682" t="e">
        <f>+#REF!-I56</f>
        <v>#REF!</v>
      </c>
    </row>
    <row r="57" spans="1:12" ht="20.100000000000001" customHeight="1">
      <c r="A57" s="513"/>
      <c r="B57" s="518"/>
      <c r="C57" s="934"/>
      <c r="D57" s="515"/>
      <c r="E57" s="819"/>
      <c r="F57" s="819"/>
      <c r="G57" s="819"/>
      <c r="H57" s="819"/>
      <c r="I57" s="819"/>
      <c r="J57" s="517"/>
      <c r="L57" s="682" t="e">
        <f>+#REF!-I57</f>
        <v>#REF!</v>
      </c>
    </row>
    <row r="58" spans="1:12" ht="20.100000000000001" customHeight="1">
      <c r="A58" s="519"/>
      <c r="B58" s="514" t="s">
        <v>667</v>
      </c>
      <c r="C58" s="934"/>
      <c r="D58" s="515"/>
      <c r="E58" s="520"/>
      <c r="F58" s="819"/>
      <c r="G58" s="819"/>
      <c r="H58" s="819"/>
      <c r="I58" s="819"/>
      <c r="J58" s="517"/>
      <c r="L58" s="682" t="e">
        <f>+#REF!-I58</f>
        <v>#REF!</v>
      </c>
    </row>
    <row r="59" spans="1:12" ht="20.100000000000001" customHeight="1">
      <c r="A59" s="519"/>
      <c r="B59" s="518" t="s">
        <v>668</v>
      </c>
      <c r="C59" s="934"/>
      <c r="D59" s="515" t="s">
        <v>2</v>
      </c>
      <c r="E59" s="520"/>
      <c r="F59" s="819"/>
      <c r="G59" s="819"/>
      <c r="H59" s="819"/>
      <c r="I59" s="819"/>
      <c r="J59" s="517"/>
      <c r="L59" s="682" t="e">
        <f>+#REF!-I59</f>
        <v>#REF!</v>
      </c>
    </row>
    <row r="60" spans="1:12" ht="20.350000000000001">
      <c r="A60" s="519"/>
      <c r="B60" s="518" t="s">
        <v>669</v>
      </c>
      <c r="C60" s="934"/>
      <c r="D60" s="515" t="s">
        <v>2</v>
      </c>
      <c r="E60" s="520"/>
      <c r="F60" s="819"/>
      <c r="G60" s="819"/>
      <c r="H60" s="819"/>
      <c r="I60" s="819"/>
      <c r="J60" s="517"/>
      <c r="L60" s="682" t="e">
        <f>+#REF!-I60</f>
        <v>#REF!</v>
      </c>
    </row>
    <row r="61" spans="1:12" ht="20.350000000000001">
      <c r="A61" s="519"/>
      <c r="B61" s="518" t="s">
        <v>670</v>
      </c>
      <c r="C61" s="934"/>
      <c r="D61" s="515" t="s">
        <v>2</v>
      </c>
      <c r="E61" s="520"/>
      <c r="F61" s="819"/>
      <c r="G61" s="819"/>
      <c r="H61" s="819"/>
      <c r="I61" s="819"/>
      <c r="J61" s="517"/>
      <c r="L61" s="682" t="e">
        <f>+#REF!-I61</f>
        <v>#REF!</v>
      </c>
    </row>
    <row r="62" spans="1:12" ht="20.350000000000001">
      <c r="A62" s="513"/>
      <c r="B62" s="521" t="s">
        <v>671</v>
      </c>
      <c r="C62" s="935"/>
      <c r="D62" s="515" t="s">
        <v>2</v>
      </c>
      <c r="E62" s="520"/>
      <c r="F62" s="819"/>
      <c r="G62" s="520"/>
      <c r="H62" s="819"/>
      <c r="I62" s="819"/>
      <c r="J62" s="517"/>
      <c r="L62" s="682" t="e">
        <f>+#REF!-I62</f>
        <v>#REF!</v>
      </c>
    </row>
    <row r="63" spans="1:12" ht="20.350000000000001">
      <c r="A63" s="513"/>
      <c r="B63" s="514"/>
      <c r="C63" s="936"/>
      <c r="D63" s="522"/>
      <c r="E63" s="820"/>
      <c r="F63" s="819"/>
      <c r="G63" s="523"/>
      <c r="H63" s="819"/>
      <c r="I63" s="819"/>
      <c r="J63" s="517"/>
      <c r="L63" s="682" t="e">
        <f>+#REF!-I63</f>
        <v>#REF!</v>
      </c>
    </row>
    <row r="64" spans="1:12" ht="20.350000000000001">
      <c r="A64" s="519"/>
      <c r="B64" s="514" t="s">
        <v>672</v>
      </c>
      <c r="C64" s="934"/>
      <c r="D64" s="515"/>
      <c r="E64" s="819"/>
      <c r="F64" s="819"/>
      <c r="G64" s="516"/>
      <c r="H64" s="819"/>
      <c r="I64" s="819"/>
      <c r="J64" s="517"/>
      <c r="L64" s="682" t="e">
        <f>+#REF!-I64</f>
        <v>#REF!</v>
      </c>
    </row>
    <row r="65" spans="1:12" ht="20.100000000000001" customHeight="1">
      <c r="A65" s="513"/>
      <c r="B65" s="518" t="s">
        <v>673</v>
      </c>
      <c r="C65" s="934"/>
      <c r="D65" s="515" t="s">
        <v>2</v>
      </c>
      <c r="E65" s="819"/>
      <c r="F65" s="819"/>
      <c r="G65" s="819"/>
      <c r="H65" s="819"/>
      <c r="I65" s="819"/>
      <c r="J65" s="517"/>
      <c r="L65" s="682" t="e">
        <f>+#REF!-I65</f>
        <v>#REF!</v>
      </c>
    </row>
    <row r="66" spans="1:12" ht="20.350000000000001">
      <c r="A66" s="513"/>
      <c r="B66" s="518" t="s">
        <v>674</v>
      </c>
      <c r="C66" s="934"/>
      <c r="D66" s="515" t="s">
        <v>2</v>
      </c>
      <c r="E66" s="819"/>
      <c r="F66" s="819"/>
      <c r="G66" s="819"/>
      <c r="H66" s="819"/>
      <c r="I66" s="819"/>
      <c r="J66" s="517"/>
      <c r="L66" s="682" t="e">
        <f>+#REF!-I66</f>
        <v>#REF!</v>
      </c>
    </row>
    <row r="67" spans="1:12" ht="20.350000000000001">
      <c r="A67" s="519"/>
      <c r="B67" s="518"/>
      <c r="C67" s="934"/>
      <c r="D67" s="515"/>
      <c r="E67" s="819"/>
      <c r="F67" s="819"/>
      <c r="G67" s="819"/>
      <c r="H67" s="819"/>
      <c r="I67" s="819"/>
      <c r="J67" s="517"/>
      <c r="L67" s="682" t="e">
        <f>+#REF!-I67</f>
        <v>#REF!</v>
      </c>
    </row>
    <row r="68" spans="1:12" ht="20.350000000000001">
      <c r="A68" s="519"/>
      <c r="B68" s="514" t="s">
        <v>675</v>
      </c>
      <c r="C68" s="934"/>
      <c r="D68" s="515"/>
      <c r="E68" s="819"/>
      <c r="F68" s="819"/>
      <c r="G68" s="819"/>
      <c r="H68" s="819"/>
      <c r="I68" s="819"/>
      <c r="J68" s="517"/>
      <c r="L68" s="682" t="e">
        <f>+#REF!-I68</f>
        <v>#REF!</v>
      </c>
    </row>
    <row r="69" spans="1:12" ht="20.350000000000001">
      <c r="A69" s="513"/>
      <c r="B69" s="518" t="s">
        <v>1181</v>
      </c>
      <c r="C69" s="934"/>
      <c r="D69" s="515" t="s">
        <v>2</v>
      </c>
      <c r="E69" s="524"/>
      <c r="F69" s="819"/>
      <c r="G69" s="819"/>
      <c r="H69" s="819"/>
      <c r="I69" s="819"/>
      <c r="J69" s="517"/>
      <c r="L69" s="682" t="e">
        <f>+#REF!-I69</f>
        <v>#REF!</v>
      </c>
    </row>
    <row r="70" spans="1:12" ht="20.350000000000001">
      <c r="A70" s="513"/>
      <c r="B70" s="518" t="s">
        <v>1182</v>
      </c>
      <c r="C70" s="934"/>
      <c r="D70" s="515" t="s">
        <v>2</v>
      </c>
      <c r="E70" s="819"/>
      <c r="F70" s="819"/>
      <c r="G70" s="819"/>
      <c r="H70" s="819"/>
      <c r="I70" s="819"/>
      <c r="J70" s="517"/>
      <c r="L70" s="682" t="e">
        <f>+#REF!-I70</f>
        <v>#REF!</v>
      </c>
    </row>
    <row r="71" spans="1:12" ht="20.350000000000001">
      <c r="A71" s="513"/>
      <c r="B71" s="518" t="s">
        <v>676</v>
      </c>
      <c r="C71" s="934"/>
      <c r="D71" s="515" t="s">
        <v>2</v>
      </c>
      <c r="E71" s="819"/>
      <c r="F71" s="819"/>
      <c r="G71" s="819"/>
      <c r="H71" s="819"/>
      <c r="I71" s="819"/>
      <c r="J71" s="517"/>
      <c r="L71" s="682" t="e">
        <f>+#REF!-I71</f>
        <v>#REF!</v>
      </c>
    </row>
    <row r="72" spans="1:12" ht="20.350000000000001">
      <c r="A72" s="513"/>
      <c r="B72" s="521" t="s">
        <v>677</v>
      </c>
      <c r="C72" s="935"/>
      <c r="D72" s="515" t="s">
        <v>2</v>
      </c>
      <c r="E72" s="524"/>
      <c r="F72" s="819"/>
      <c r="G72" s="520"/>
      <c r="H72" s="819"/>
      <c r="I72" s="819"/>
      <c r="J72" s="517"/>
      <c r="L72" s="682" t="e">
        <f>+#REF!-I72</f>
        <v>#REF!</v>
      </c>
    </row>
    <row r="73" spans="1:12" ht="20.350000000000001">
      <c r="A73" s="513"/>
      <c r="B73" s="518" t="s">
        <v>678</v>
      </c>
      <c r="C73" s="934"/>
      <c r="D73" s="515" t="s">
        <v>2</v>
      </c>
      <c r="E73" s="819"/>
      <c r="F73" s="821"/>
      <c r="G73" s="520"/>
      <c r="H73" s="819"/>
      <c r="I73" s="819"/>
      <c r="J73" s="517"/>
      <c r="L73" s="682" t="e">
        <f>+#REF!-I73</f>
        <v>#REF!</v>
      </c>
    </row>
    <row r="74" spans="1:12" ht="20.350000000000001">
      <c r="A74" s="513"/>
      <c r="B74" s="521" t="s">
        <v>679</v>
      </c>
      <c r="C74" s="935"/>
      <c r="D74" s="515" t="s">
        <v>2</v>
      </c>
      <c r="E74" s="524"/>
      <c r="F74" s="821"/>
      <c r="G74" s="520"/>
      <c r="H74" s="819"/>
      <c r="I74" s="819"/>
      <c r="J74" s="517"/>
      <c r="L74" s="682" t="e">
        <f>+#REF!-I74</f>
        <v>#REF!</v>
      </c>
    </row>
    <row r="75" spans="1:12" ht="20.350000000000001">
      <c r="A75" s="513"/>
      <c r="B75" s="525"/>
      <c r="C75" s="934"/>
      <c r="D75" s="515"/>
      <c r="E75" s="524"/>
      <c r="F75" s="821"/>
      <c r="G75" s="524"/>
      <c r="H75" s="819"/>
      <c r="I75" s="819"/>
      <c r="J75" s="517"/>
      <c r="L75" s="682" t="e">
        <f>+#REF!-I75</f>
        <v>#REF!</v>
      </c>
    </row>
    <row r="76" spans="1:12" ht="20.350000000000001">
      <c r="A76" s="513"/>
      <c r="B76" s="514" t="s">
        <v>680</v>
      </c>
      <c r="C76" s="934"/>
      <c r="D76" s="515"/>
      <c r="E76" s="524"/>
      <c r="F76" s="821"/>
      <c r="G76" s="524"/>
      <c r="H76" s="819"/>
      <c r="I76" s="819"/>
      <c r="J76" s="517"/>
      <c r="L76" s="682" t="e">
        <f>+#REF!-I76</f>
        <v>#REF!</v>
      </c>
    </row>
    <row r="77" spans="1:12" ht="20.350000000000001">
      <c r="A77" s="513"/>
      <c r="B77" s="518" t="s">
        <v>681</v>
      </c>
      <c r="C77" s="934"/>
      <c r="D77" s="515" t="s">
        <v>2</v>
      </c>
      <c r="E77" s="819"/>
      <c r="F77" s="821"/>
      <c r="G77" s="819"/>
      <c r="H77" s="819"/>
      <c r="I77" s="819"/>
      <c r="J77" s="517"/>
      <c r="L77" s="682" t="e">
        <f>+#REF!-I77</f>
        <v>#REF!</v>
      </c>
    </row>
    <row r="78" spans="1:12" ht="20.350000000000001">
      <c r="A78" s="513"/>
      <c r="B78" s="518" t="s">
        <v>682</v>
      </c>
      <c r="C78" s="934"/>
      <c r="D78" s="515" t="s">
        <v>2</v>
      </c>
      <c r="E78" s="819"/>
      <c r="F78" s="821"/>
      <c r="G78" s="819"/>
      <c r="H78" s="819"/>
      <c r="I78" s="819"/>
      <c r="J78" s="517"/>
      <c r="L78" s="682" t="e">
        <f>+#REF!-I78</f>
        <v>#REF!</v>
      </c>
    </row>
    <row r="79" spans="1:12" ht="20.350000000000001">
      <c r="A79" s="513"/>
      <c r="B79" s="518" t="s">
        <v>683</v>
      </c>
      <c r="C79" s="934"/>
      <c r="D79" s="515" t="s">
        <v>2</v>
      </c>
      <c r="E79" s="819"/>
      <c r="F79" s="821"/>
      <c r="G79" s="819"/>
      <c r="H79" s="819"/>
      <c r="I79" s="819"/>
      <c r="J79" s="517"/>
      <c r="L79" s="682" t="e">
        <f>+#REF!-I79</f>
        <v>#REF!</v>
      </c>
    </row>
    <row r="80" spans="1:12" ht="20.350000000000001">
      <c r="A80" s="513"/>
      <c r="B80" s="521" t="s">
        <v>684</v>
      </c>
      <c r="C80" s="935"/>
      <c r="D80" s="515" t="s">
        <v>2</v>
      </c>
      <c r="E80" s="819"/>
      <c r="F80" s="821"/>
      <c r="G80" s="520"/>
      <c r="H80" s="819"/>
      <c r="I80" s="819"/>
      <c r="J80" s="517"/>
      <c r="L80" s="682" t="e">
        <f>+#REF!-I80</f>
        <v>#REF!</v>
      </c>
    </row>
    <row r="81" spans="1:12" ht="20.350000000000001">
      <c r="A81" s="513"/>
      <c r="B81" s="521" t="s">
        <v>1154</v>
      </c>
      <c r="C81" s="934"/>
      <c r="D81" s="515" t="s">
        <v>2</v>
      </c>
      <c r="E81" s="819"/>
      <c r="F81" s="821"/>
      <c r="G81" s="520"/>
      <c r="H81" s="819"/>
      <c r="I81" s="819"/>
      <c r="J81" s="517"/>
      <c r="L81" s="682" t="e">
        <f>+#REF!-I81</f>
        <v>#REF!</v>
      </c>
    </row>
    <row r="82" spans="1:12" ht="20.350000000000001">
      <c r="A82" s="513"/>
      <c r="B82" s="518" t="s">
        <v>1155</v>
      </c>
      <c r="C82" s="934"/>
      <c r="D82" s="515" t="s">
        <v>2</v>
      </c>
      <c r="E82" s="819"/>
      <c r="F82" s="821"/>
      <c r="G82" s="520"/>
      <c r="H82" s="819"/>
      <c r="I82" s="819"/>
      <c r="J82" s="517"/>
      <c r="L82" s="682" t="e">
        <f>+#REF!-I82</f>
        <v>#REF!</v>
      </c>
    </row>
    <row r="83" spans="1:12" ht="20.350000000000001">
      <c r="A83" s="513"/>
      <c r="B83" s="521" t="s">
        <v>685</v>
      </c>
      <c r="C83" s="935"/>
      <c r="D83" s="515" t="s">
        <v>2</v>
      </c>
      <c r="E83" s="819"/>
      <c r="F83" s="821"/>
      <c r="G83" s="520"/>
      <c r="H83" s="819"/>
      <c r="I83" s="819"/>
      <c r="J83" s="517"/>
      <c r="L83" s="682" t="e">
        <f>+#REF!-I83</f>
        <v>#REF!</v>
      </c>
    </row>
    <row r="84" spans="1:12" ht="20.350000000000001">
      <c r="A84" s="513"/>
      <c r="B84" s="525"/>
      <c r="C84" s="934"/>
      <c r="D84" s="515"/>
      <c r="E84" s="819"/>
      <c r="F84" s="821"/>
      <c r="G84" s="819"/>
      <c r="H84" s="819"/>
      <c r="I84" s="819"/>
      <c r="J84" s="517"/>
      <c r="L84" s="682" t="e">
        <f>+#REF!-I84</f>
        <v>#REF!</v>
      </c>
    </row>
    <row r="85" spans="1:12" ht="20.350000000000001">
      <c r="A85" s="513"/>
      <c r="B85" s="526" t="s">
        <v>686</v>
      </c>
      <c r="C85" s="934"/>
      <c r="D85" s="515"/>
      <c r="E85" s="819"/>
      <c r="F85" s="821"/>
      <c r="G85" s="819"/>
      <c r="H85" s="819"/>
      <c r="I85" s="819"/>
      <c r="J85" s="517"/>
      <c r="L85" s="682" t="e">
        <f>+#REF!-I85</f>
        <v>#REF!</v>
      </c>
    </row>
    <row r="86" spans="1:12" ht="20.350000000000001">
      <c r="A86" s="527"/>
      <c r="B86" s="518" t="s">
        <v>1183</v>
      </c>
      <c r="C86" s="934"/>
      <c r="D86" s="515" t="s">
        <v>2</v>
      </c>
      <c r="E86" s="819"/>
      <c r="F86" s="821"/>
      <c r="G86" s="520"/>
      <c r="H86" s="819"/>
      <c r="I86" s="819"/>
      <c r="J86" s="822"/>
      <c r="L86" s="682" t="e">
        <f>+#REF!-I86</f>
        <v>#REF!</v>
      </c>
    </row>
    <row r="87" spans="1:12" ht="20.350000000000001">
      <c r="A87" s="527"/>
      <c r="B87" s="521" t="s">
        <v>687</v>
      </c>
      <c r="C87" s="935"/>
      <c r="D87" s="515" t="s">
        <v>2</v>
      </c>
      <c r="E87" s="819"/>
      <c r="F87" s="821"/>
      <c r="G87" s="520"/>
      <c r="H87" s="819"/>
      <c r="I87" s="819"/>
      <c r="J87" s="822"/>
      <c r="L87" s="682" t="e">
        <f>+#REF!-I87</f>
        <v>#REF!</v>
      </c>
    </row>
    <row r="88" spans="1:12" ht="20.350000000000001">
      <c r="A88" s="527"/>
      <c r="B88" s="518" t="s">
        <v>688</v>
      </c>
      <c r="C88" s="934"/>
      <c r="D88" s="515" t="s">
        <v>2</v>
      </c>
      <c r="E88" s="819"/>
      <c r="F88" s="821"/>
      <c r="G88" s="520"/>
      <c r="H88" s="819"/>
      <c r="I88" s="819"/>
      <c r="J88" s="822"/>
      <c r="L88" s="682" t="e">
        <f>+#REF!-I88</f>
        <v>#REF!</v>
      </c>
    </row>
    <row r="89" spans="1:12" ht="20.350000000000001">
      <c r="A89" s="527"/>
      <c r="B89" s="527"/>
      <c r="C89" s="529"/>
      <c r="D89" s="529"/>
      <c r="E89" s="820"/>
      <c r="F89" s="821"/>
      <c r="G89" s="820"/>
      <c r="H89" s="819"/>
      <c r="I89" s="819"/>
      <c r="J89" s="823"/>
      <c r="L89" s="682" t="e">
        <f>+#REF!-I89</f>
        <v>#REF!</v>
      </c>
    </row>
    <row r="90" spans="1:12" ht="20.350000000000001">
      <c r="A90" s="527"/>
      <c r="B90" s="530" t="s">
        <v>689</v>
      </c>
      <c r="C90" s="529"/>
      <c r="D90" s="529"/>
      <c r="E90" s="820"/>
      <c r="F90" s="821"/>
      <c r="G90" s="820"/>
      <c r="H90" s="819"/>
      <c r="I90" s="819"/>
      <c r="J90" s="823"/>
      <c r="L90" s="682" t="e">
        <f>+#REF!-I90</f>
        <v>#REF!</v>
      </c>
    </row>
    <row r="91" spans="1:12" ht="20.350000000000001">
      <c r="A91" s="513"/>
      <c r="B91" s="518" t="s">
        <v>1184</v>
      </c>
      <c r="C91" s="934"/>
      <c r="D91" s="515" t="s">
        <v>2</v>
      </c>
      <c r="E91" s="819"/>
      <c r="F91" s="821"/>
      <c r="G91" s="819"/>
      <c r="H91" s="819"/>
      <c r="I91" s="819"/>
      <c r="J91" s="517"/>
      <c r="L91" s="682" t="e">
        <f>+#REF!-I91</f>
        <v>#REF!</v>
      </c>
    </row>
    <row r="92" spans="1:12" ht="20.350000000000001">
      <c r="A92" s="513"/>
      <c r="B92" s="518" t="s">
        <v>1185</v>
      </c>
      <c r="C92" s="934"/>
      <c r="D92" s="515" t="s">
        <v>2</v>
      </c>
      <c r="E92" s="819"/>
      <c r="F92" s="821"/>
      <c r="G92" s="819"/>
      <c r="H92" s="819"/>
      <c r="I92" s="819"/>
      <c r="J92" s="517"/>
      <c r="L92" s="682" t="e">
        <f>+#REF!-I92</f>
        <v>#REF!</v>
      </c>
    </row>
    <row r="93" spans="1:12" ht="20.350000000000001">
      <c r="A93" s="513"/>
      <c r="B93" s="521" t="s">
        <v>690</v>
      </c>
      <c r="C93" s="935"/>
      <c r="D93" s="515" t="s">
        <v>2</v>
      </c>
      <c r="E93" s="819"/>
      <c r="F93" s="821"/>
      <c r="G93" s="520"/>
      <c r="H93" s="819"/>
      <c r="I93" s="819"/>
      <c r="J93" s="517"/>
      <c r="L93" s="682" t="e">
        <f>+#REF!-I93</f>
        <v>#REF!</v>
      </c>
    </row>
    <row r="94" spans="1:12" ht="20.350000000000001">
      <c r="A94" s="513"/>
      <c r="B94" s="518" t="s">
        <v>691</v>
      </c>
      <c r="C94" s="934"/>
      <c r="D94" s="515" t="s">
        <v>2</v>
      </c>
      <c r="E94" s="819"/>
      <c r="F94" s="821"/>
      <c r="G94" s="520"/>
      <c r="H94" s="819"/>
      <c r="I94" s="819"/>
      <c r="J94" s="517"/>
      <c r="L94" s="682" t="e">
        <f>+#REF!-I94</f>
        <v>#REF!</v>
      </c>
    </row>
    <row r="95" spans="1:12" ht="20.350000000000001">
      <c r="A95" s="513"/>
      <c r="B95" s="521" t="s">
        <v>692</v>
      </c>
      <c r="C95" s="935"/>
      <c r="D95" s="515" t="s">
        <v>2</v>
      </c>
      <c r="E95" s="819"/>
      <c r="F95" s="821"/>
      <c r="G95" s="520"/>
      <c r="H95" s="819"/>
      <c r="I95" s="819"/>
      <c r="J95" s="517"/>
      <c r="L95" s="682" t="e">
        <f>+#REF!-I95</f>
        <v>#REF!</v>
      </c>
    </row>
    <row r="96" spans="1:12" ht="20.350000000000001">
      <c r="A96" s="513"/>
      <c r="B96" s="525"/>
      <c r="C96" s="937"/>
      <c r="D96" s="515"/>
      <c r="E96" s="819"/>
      <c r="F96" s="821"/>
      <c r="G96" s="819"/>
      <c r="H96" s="819"/>
      <c r="I96" s="819"/>
      <c r="J96" s="517"/>
      <c r="L96" s="682" t="e">
        <f>+#REF!-I96</f>
        <v>#REF!</v>
      </c>
    </row>
    <row r="97" spans="1:13" ht="20.350000000000001">
      <c r="A97" s="513"/>
      <c r="B97" s="531" t="s">
        <v>693</v>
      </c>
      <c r="C97" s="937"/>
      <c r="D97" s="515"/>
      <c r="E97" s="819"/>
      <c r="F97" s="821"/>
      <c r="G97" s="819"/>
      <c r="H97" s="819"/>
      <c r="I97" s="819"/>
      <c r="J97" s="517"/>
      <c r="L97" s="682" t="e">
        <f>+#REF!-I97</f>
        <v>#REF!</v>
      </c>
    </row>
    <row r="98" spans="1:13" ht="20.100000000000001" customHeight="1">
      <c r="A98" s="513"/>
      <c r="B98" s="518" t="s">
        <v>694</v>
      </c>
      <c r="C98" s="934"/>
      <c r="D98" s="515" t="s">
        <v>2</v>
      </c>
      <c r="E98" s="819"/>
      <c r="F98" s="821"/>
      <c r="G98" s="520"/>
      <c r="H98" s="819"/>
      <c r="I98" s="819"/>
      <c r="J98" s="517"/>
      <c r="L98" s="682" t="e">
        <f>+#REF!-I98</f>
        <v>#REF!</v>
      </c>
    </row>
    <row r="99" spans="1:13" ht="20.350000000000001">
      <c r="A99" s="513"/>
      <c r="B99" s="518" t="s">
        <v>695</v>
      </c>
      <c r="C99" s="934"/>
      <c r="D99" s="515" t="s">
        <v>2</v>
      </c>
      <c r="E99" s="819"/>
      <c r="F99" s="821"/>
      <c r="G99" s="520"/>
      <c r="H99" s="819"/>
      <c r="I99" s="819"/>
      <c r="J99" s="517"/>
      <c r="L99" s="682" t="e">
        <f>+#REF!-I99</f>
        <v>#REF!</v>
      </c>
    </row>
    <row r="100" spans="1:13" ht="20.350000000000001">
      <c r="A100" s="513"/>
      <c r="B100" s="525"/>
      <c r="C100" s="937"/>
      <c r="D100" s="515"/>
      <c r="E100" s="819"/>
      <c r="F100" s="821"/>
      <c r="G100" s="819"/>
      <c r="H100" s="819"/>
      <c r="I100" s="819"/>
      <c r="J100" s="517"/>
      <c r="L100" s="682" t="e">
        <f>+#REF!-I100</f>
        <v>#REF!</v>
      </c>
    </row>
    <row r="101" spans="1:13" ht="20.350000000000001">
      <c r="A101" s="513"/>
      <c r="B101" s="531" t="s">
        <v>696</v>
      </c>
      <c r="C101" s="937"/>
      <c r="D101" s="515"/>
      <c r="E101" s="819"/>
      <c r="F101" s="821"/>
      <c r="G101" s="819"/>
      <c r="H101" s="819"/>
      <c r="I101" s="819"/>
      <c r="J101" s="517"/>
      <c r="L101" s="682" t="e">
        <f>+#REF!-I101</f>
        <v>#REF!</v>
      </c>
    </row>
    <row r="102" spans="1:13" ht="20.350000000000001">
      <c r="A102" s="513"/>
      <c r="B102" s="518" t="s">
        <v>697</v>
      </c>
      <c r="C102" s="934"/>
      <c r="D102" s="515" t="s">
        <v>2</v>
      </c>
      <c r="E102" s="819"/>
      <c r="F102" s="821"/>
      <c r="G102" s="520"/>
      <c r="H102" s="819"/>
      <c r="I102" s="819"/>
      <c r="J102" s="517"/>
      <c r="L102" s="682" t="e">
        <f>+#REF!-I102</f>
        <v>#REF!</v>
      </c>
    </row>
    <row r="103" spans="1:13" ht="20.350000000000001">
      <c r="A103" s="513"/>
      <c r="B103" s="518" t="s">
        <v>698</v>
      </c>
      <c r="C103" s="934"/>
      <c r="D103" s="515" t="s">
        <v>2</v>
      </c>
      <c r="E103" s="819"/>
      <c r="F103" s="821"/>
      <c r="G103" s="520"/>
      <c r="H103" s="819"/>
      <c r="I103" s="819"/>
      <c r="J103" s="517"/>
      <c r="L103" s="682" t="e">
        <f>+#REF!-I103</f>
        <v>#REF!</v>
      </c>
    </row>
    <row r="104" spans="1:13" ht="20.350000000000001">
      <c r="A104" s="513"/>
      <c r="B104" s="525"/>
      <c r="C104" s="937"/>
      <c r="D104" s="515"/>
      <c r="E104" s="819"/>
      <c r="F104" s="821"/>
      <c r="G104" s="819"/>
      <c r="H104" s="819"/>
      <c r="I104" s="819"/>
      <c r="J104" s="517"/>
      <c r="L104" s="682" t="e">
        <f>+#REF!-I104</f>
        <v>#REF!</v>
      </c>
    </row>
    <row r="105" spans="1:13" ht="20.350000000000001">
      <c r="A105" s="513"/>
      <c r="B105" s="531" t="s">
        <v>699</v>
      </c>
      <c r="C105" s="937"/>
      <c r="D105" s="515"/>
      <c r="E105" s="819"/>
      <c r="F105" s="821"/>
      <c r="G105" s="819"/>
      <c r="H105" s="819"/>
      <c r="I105" s="819"/>
      <c r="J105" s="517"/>
      <c r="L105" s="682" t="e">
        <f>+#REF!-I105</f>
        <v>#REF!</v>
      </c>
    </row>
    <row r="106" spans="1:13" ht="20.350000000000001">
      <c r="A106" s="513"/>
      <c r="B106" s="518" t="s">
        <v>700</v>
      </c>
      <c r="C106" s="934"/>
      <c r="D106" s="515" t="s">
        <v>2</v>
      </c>
      <c r="E106" s="819"/>
      <c r="F106" s="821"/>
      <c r="G106" s="520"/>
      <c r="H106" s="819"/>
      <c r="I106" s="819"/>
      <c r="J106" s="517"/>
      <c r="L106" s="682" t="e">
        <f>+#REF!-I106</f>
        <v>#REF!</v>
      </c>
    </row>
    <row r="107" spans="1:13" ht="20.350000000000001">
      <c r="A107" s="513"/>
      <c r="B107" s="518" t="s">
        <v>701</v>
      </c>
      <c r="C107" s="934"/>
      <c r="D107" s="515" t="s">
        <v>2</v>
      </c>
      <c r="E107" s="819"/>
      <c r="F107" s="821"/>
      <c r="G107" s="520"/>
      <c r="H107" s="819"/>
      <c r="I107" s="819"/>
      <c r="J107" s="517"/>
      <c r="L107" s="682" t="e">
        <f>+#REF!-I107</f>
        <v>#REF!</v>
      </c>
    </row>
    <row r="108" spans="1:13" ht="20.350000000000001">
      <c r="A108" s="513"/>
      <c r="B108" s="532"/>
      <c r="C108" s="937"/>
      <c r="D108" s="515"/>
      <c r="E108" s="819"/>
      <c r="F108" s="821"/>
      <c r="G108" s="819"/>
      <c r="H108" s="819"/>
      <c r="I108" s="819"/>
      <c r="J108" s="517"/>
      <c r="L108" s="682" t="e">
        <f>+#REF!-I108</f>
        <v>#REF!</v>
      </c>
    </row>
    <row r="109" spans="1:13" ht="20.350000000000001">
      <c r="A109" s="513"/>
      <c r="B109" s="531" t="s">
        <v>702</v>
      </c>
      <c r="C109" s="937"/>
      <c r="D109" s="515"/>
      <c r="E109" s="819"/>
      <c r="F109" s="821"/>
      <c r="G109" s="819"/>
      <c r="H109" s="819"/>
      <c r="I109" s="819"/>
      <c r="J109" s="517"/>
      <c r="L109" s="682" t="e">
        <f>+#REF!-I109</f>
        <v>#REF!</v>
      </c>
    </row>
    <row r="110" spans="1:13" ht="20.350000000000001">
      <c r="A110" s="513"/>
      <c r="B110" s="518" t="s">
        <v>703</v>
      </c>
      <c r="C110" s="937"/>
      <c r="D110" s="515" t="s">
        <v>2</v>
      </c>
      <c r="E110" s="819"/>
      <c r="F110" s="821"/>
      <c r="G110" s="520"/>
      <c r="H110" s="819"/>
      <c r="I110" s="819"/>
      <c r="J110" s="517"/>
      <c r="L110" s="682" t="e">
        <f>+#REF!-I110</f>
        <v>#REF!</v>
      </c>
    </row>
    <row r="111" spans="1:13" s="688" customFormat="1" ht="20.350000000000001">
      <c r="A111" s="513"/>
      <c r="B111" s="518" t="s">
        <v>704</v>
      </c>
      <c r="C111" s="937"/>
      <c r="D111" s="515" t="s">
        <v>2</v>
      </c>
      <c r="E111" s="819"/>
      <c r="F111" s="821"/>
      <c r="G111" s="520"/>
      <c r="H111" s="819"/>
      <c r="I111" s="819"/>
      <c r="J111" s="517"/>
      <c r="L111" s="682" t="e">
        <f>+#REF!-I111</f>
        <v>#REF!</v>
      </c>
      <c r="M111" s="689"/>
    </row>
    <row r="112" spans="1:13" s="688" customFormat="1" ht="20.350000000000001">
      <c r="A112" s="513"/>
      <c r="B112" s="518" t="s">
        <v>705</v>
      </c>
      <c r="C112" s="934"/>
      <c r="D112" s="515" t="s">
        <v>2</v>
      </c>
      <c r="E112" s="819"/>
      <c r="F112" s="821"/>
      <c r="G112" s="520"/>
      <c r="H112" s="819"/>
      <c r="I112" s="819"/>
      <c r="J112" s="517"/>
      <c r="L112" s="682" t="e">
        <f>+#REF!-I112</f>
        <v>#REF!</v>
      </c>
      <c r="M112" s="689"/>
    </row>
    <row r="113" spans="1:13" s="688" customFormat="1" ht="20.350000000000001">
      <c r="A113" s="513"/>
      <c r="B113" s="525"/>
      <c r="C113" s="937"/>
      <c r="D113" s="515"/>
      <c r="E113" s="819"/>
      <c r="F113" s="821"/>
      <c r="G113" s="819"/>
      <c r="H113" s="819"/>
      <c r="I113" s="819"/>
      <c r="J113" s="517"/>
      <c r="L113" s="682" t="e">
        <f>+#REF!-I113</f>
        <v>#REF!</v>
      </c>
      <c r="M113" s="689"/>
    </row>
    <row r="114" spans="1:13" s="688" customFormat="1" ht="20.350000000000001">
      <c r="A114" s="513"/>
      <c r="B114" s="531" t="s">
        <v>706</v>
      </c>
      <c r="C114" s="938"/>
      <c r="D114" s="533"/>
      <c r="E114" s="819"/>
      <c r="F114" s="821"/>
      <c r="G114" s="819"/>
      <c r="H114" s="819"/>
      <c r="I114" s="819"/>
      <c r="J114" s="534"/>
      <c r="L114" s="682" t="e">
        <f>+#REF!-I114</f>
        <v>#REF!</v>
      </c>
      <c r="M114" s="689"/>
    </row>
    <row r="115" spans="1:13" s="688" customFormat="1" ht="20.350000000000001">
      <c r="A115" s="513"/>
      <c r="B115" s="518" t="s">
        <v>707</v>
      </c>
      <c r="C115" s="934"/>
      <c r="D115" s="515" t="s">
        <v>2</v>
      </c>
      <c r="E115" s="819"/>
      <c r="F115" s="821"/>
      <c r="G115" s="520"/>
      <c r="H115" s="819"/>
      <c r="I115" s="819"/>
      <c r="J115" s="534"/>
      <c r="L115" s="682" t="e">
        <f>+#REF!-I115</f>
        <v>#REF!</v>
      </c>
      <c r="M115" s="689"/>
    </row>
    <row r="116" spans="1:13" s="688" customFormat="1" ht="20.350000000000001">
      <c r="A116" s="535"/>
      <c r="B116" s="521" t="s">
        <v>708</v>
      </c>
      <c r="C116" s="935"/>
      <c r="D116" s="515" t="s">
        <v>2</v>
      </c>
      <c r="E116" s="819"/>
      <c r="F116" s="821"/>
      <c r="G116" s="520"/>
      <c r="H116" s="819"/>
      <c r="I116" s="819"/>
      <c r="J116" s="517"/>
      <c r="L116" s="682" t="e">
        <f>+#REF!-I116</f>
        <v>#REF!</v>
      </c>
      <c r="M116" s="689"/>
    </row>
    <row r="117" spans="1:13" s="688" customFormat="1" ht="20.350000000000001">
      <c r="A117" s="535"/>
      <c r="B117" s="536"/>
      <c r="C117" s="934"/>
      <c r="D117" s="537"/>
      <c r="E117" s="819"/>
      <c r="F117" s="821"/>
      <c r="G117" s="819"/>
      <c r="H117" s="819"/>
      <c r="I117" s="819"/>
      <c r="J117" s="517"/>
      <c r="L117" s="682" t="e">
        <f>+#REF!-I117</f>
        <v>#REF!</v>
      </c>
      <c r="M117" s="689"/>
    </row>
    <row r="118" spans="1:13" s="688" customFormat="1" ht="20.350000000000001">
      <c r="A118" s="517"/>
      <c r="B118" s="526" t="s">
        <v>710</v>
      </c>
      <c r="C118" s="937"/>
      <c r="D118" s="515" t="s">
        <v>3</v>
      </c>
      <c r="E118" s="819"/>
      <c r="F118" s="539"/>
      <c r="G118" s="819"/>
      <c r="H118" s="819"/>
      <c r="I118" s="819"/>
      <c r="J118" s="517"/>
      <c r="L118" s="682" t="e">
        <f>+#REF!-I118</f>
        <v>#REF!</v>
      </c>
      <c r="M118" s="689"/>
    </row>
    <row r="119" spans="1:13" s="688" customFormat="1" ht="20.350000000000001">
      <c r="A119" s="540"/>
      <c r="B119" s="541"/>
      <c r="C119" s="937"/>
      <c r="D119" s="515"/>
      <c r="E119" s="819"/>
      <c r="F119" s="539"/>
      <c r="G119" s="819"/>
      <c r="H119" s="819"/>
      <c r="I119" s="516"/>
      <c r="J119" s="517"/>
      <c r="L119" s="682" t="e">
        <f>+#REF!-I119</f>
        <v>#REF!</v>
      </c>
      <c r="M119" s="689"/>
    </row>
    <row r="120" spans="1:13" s="688" customFormat="1" ht="20.350000000000001">
      <c r="A120" s="540" t="s">
        <v>104</v>
      </c>
      <c r="B120" s="526" t="s">
        <v>711</v>
      </c>
      <c r="C120" s="937"/>
      <c r="D120" s="515"/>
      <c r="E120" s="819"/>
      <c r="F120" s="539"/>
      <c r="G120" s="819"/>
      <c r="H120" s="819"/>
      <c r="I120" s="516"/>
      <c r="J120" s="517"/>
      <c r="L120" s="682" t="e">
        <f>+#REF!-I120</f>
        <v>#REF!</v>
      </c>
      <c r="M120" s="689"/>
    </row>
    <row r="121" spans="1:13" s="688" customFormat="1" ht="20.350000000000001">
      <c r="A121" s="540"/>
      <c r="B121" s="525" t="s">
        <v>1186</v>
      </c>
      <c r="C121" s="937"/>
      <c r="D121" s="515" t="s">
        <v>2</v>
      </c>
      <c r="E121" s="819"/>
      <c r="F121" s="539"/>
      <c r="G121" s="819"/>
      <c r="H121" s="819"/>
      <c r="I121" s="516"/>
      <c r="J121" s="517"/>
      <c r="L121" s="682" t="e">
        <f>+#REF!-I121</f>
        <v>#REF!</v>
      </c>
      <c r="M121" s="689"/>
    </row>
    <row r="122" spans="1:13" s="688" customFormat="1" ht="20.350000000000001">
      <c r="A122" s="542"/>
      <c r="B122" s="525" t="s">
        <v>712</v>
      </c>
      <c r="C122" s="937"/>
      <c r="D122" s="515" t="s">
        <v>2</v>
      </c>
      <c r="E122" s="819"/>
      <c r="F122" s="539"/>
      <c r="G122" s="819"/>
      <c r="H122" s="819"/>
      <c r="I122" s="516"/>
      <c r="J122" s="517"/>
      <c r="L122" s="682" t="e">
        <f>+#REF!-I122</f>
        <v>#REF!</v>
      </c>
      <c r="M122" s="689"/>
    </row>
    <row r="123" spans="1:13" s="688" customFormat="1" ht="20.350000000000001">
      <c r="A123" s="542"/>
      <c r="B123" s="525" t="s">
        <v>1187</v>
      </c>
      <c r="C123" s="937"/>
      <c r="D123" s="515" t="s">
        <v>2</v>
      </c>
      <c r="E123" s="819"/>
      <c r="F123" s="539"/>
      <c r="G123" s="819"/>
      <c r="H123" s="819"/>
      <c r="I123" s="516"/>
      <c r="J123" s="517"/>
      <c r="L123" s="682" t="e">
        <f>+#REF!-I123</f>
        <v>#REF!</v>
      </c>
      <c r="M123" s="689"/>
    </row>
    <row r="124" spans="1:13" s="688" customFormat="1" ht="20.350000000000001">
      <c r="A124" s="542"/>
      <c r="B124" s="525" t="s">
        <v>1156</v>
      </c>
      <c r="C124" s="937"/>
      <c r="D124" s="515" t="s">
        <v>2</v>
      </c>
      <c r="E124" s="819"/>
      <c r="F124" s="539"/>
      <c r="G124" s="819"/>
      <c r="H124" s="819"/>
      <c r="I124" s="516"/>
      <c r="J124" s="517"/>
      <c r="L124" s="682" t="e">
        <f>+#REF!-I124</f>
        <v>#REF!</v>
      </c>
      <c r="M124" s="689"/>
    </row>
    <row r="125" spans="1:13" s="688" customFormat="1" ht="20.350000000000001">
      <c r="A125" s="542"/>
      <c r="B125" s="525" t="s">
        <v>1157</v>
      </c>
      <c r="C125" s="937"/>
      <c r="D125" s="515" t="s">
        <v>2</v>
      </c>
      <c r="E125" s="819"/>
      <c r="F125" s="539"/>
      <c r="G125" s="819"/>
      <c r="H125" s="819"/>
      <c r="I125" s="516"/>
      <c r="J125" s="517"/>
      <c r="L125" s="682" t="e">
        <f>+#REF!-I125</f>
        <v>#REF!</v>
      </c>
      <c r="M125" s="689"/>
    </row>
    <row r="126" spans="1:13" s="688" customFormat="1" ht="20.350000000000001">
      <c r="A126" s="540"/>
      <c r="B126" s="525" t="s">
        <v>713</v>
      </c>
      <c r="C126" s="937"/>
      <c r="D126" s="515" t="s">
        <v>2</v>
      </c>
      <c r="E126" s="819"/>
      <c r="F126" s="539"/>
      <c r="G126" s="819"/>
      <c r="H126" s="819"/>
      <c r="I126" s="516"/>
      <c r="J126" s="517"/>
      <c r="L126" s="682" t="e">
        <f>+#REF!-I126</f>
        <v>#REF!</v>
      </c>
      <c r="M126" s="689"/>
    </row>
    <row r="127" spans="1:13" s="688" customFormat="1" ht="20.350000000000001">
      <c r="A127" s="542"/>
      <c r="B127" s="525" t="s">
        <v>714</v>
      </c>
      <c r="C127" s="937"/>
      <c r="D127" s="515" t="s">
        <v>2</v>
      </c>
      <c r="E127" s="819"/>
      <c r="F127" s="539"/>
      <c r="G127" s="819"/>
      <c r="H127" s="819"/>
      <c r="I127" s="516"/>
      <c r="J127" s="517"/>
      <c r="L127" s="682" t="e">
        <f>+#REF!-I127</f>
        <v>#REF!</v>
      </c>
      <c r="M127" s="689"/>
    </row>
    <row r="128" spans="1:13" s="688" customFormat="1" ht="20.350000000000001">
      <c r="A128" s="542"/>
      <c r="B128" s="525" t="s">
        <v>715</v>
      </c>
      <c r="C128" s="937"/>
      <c r="D128" s="515" t="s">
        <v>2</v>
      </c>
      <c r="E128" s="819"/>
      <c r="F128" s="539"/>
      <c r="G128" s="819"/>
      <c r="H128" s="819"/>
      <c r="I128" s="516"/>
      <c r="J128" s="517"/>
      <c r="L128" s="682" t="e">
        <f>+#REF!-I128</f>
        <v>#REF!</v>
      </c>
      <c r="M128" s="689"/>
    </row>
    <row r="129" spans="1:13" s="688" customFormat="1" ht="20.350000000000001">
      <c r="A129" s="542"/>
      <c r="B129" s="525" t="s">
        <v>716</v>
      </c>
      <c r="C129" s="937"/>
      <c r="D129" s="515" t="s">
        <v>2</v>
      </c>
      <c r="E129" s="819"/>
      <c r="F129" s="539"/>
      <c r="G129" s="819"/>
      <c r="H129" s="819"/>
      <c r="I129" s="516"/>
      <c r="J129" s="517"/>
      <c r="L129" s="682" t="e">
        <f>+#REF!-I129</f>
        <v>#REF!</v>
      </c>
      <c r="M129" s="689"/>
    </row>
    <row r="130" spans="1:13" s="688" customFormat="1" ht="20.350000000000001">
      <c r="A130" s="542"/>
      <c r="B130" s="525" t="s">
        <v>717</v>
      </c>
      <c r="C130" s="937"/>
      <c r="D130" s="515" t="s">
        <v>2</v>
      </c>
      <c r="E130" s="819"/>
      <c r="F130" s="539"/>
      <c r="G130" s="819"/>
      <c r="H130" s="819"/>
      <c r="I130" s="516"/>
      <c r="J130" s="517"/>
      <c r="L130" s="682" t="e">
        <f>+#REF!-I130</f>
        <v>#REF!</v>
      </c>
      <c r="M130" s="689"/>
    </row>
    <row r="131" spans="1:13" s="688" customFormat="1" ht="20.350000000000001">
      <c r="A131" s="542"/>
      <c r="B131" s="525" t="s">
        <v>718</v>
      </c>
      <c r="C131" s="937"/>
      <c r="D131" s="515" t="s">
        <v>2</v>
      </c>
      <c r="E131" s="819"/>
      <c r="F131" s="539"/>
      <c r="G131" s="819"/>
      <c r="H131" s="819"/>
      <c r="I131" s="516"/>
      <c r="J131" s="517"/>
      <c r="L131" s="682" t="e">
        <f>+#REF!-I131</f>
        <v>#REF!</v>
      </c>
      <c r="M131" s="689"/>
    </row>
    <row r="132" spans="1:13" s="688" customFormat="1" ht="20.350000000000001">
      <c r="A132" s="542"/>
      <c r="B132" s="525"/>
      <c r="C132" s="937"/>
      <c r="D132" s="515"/>
      <c r="E132" s="819"/>
      <c r="F132" s="539"/>
      <c r="G132" s="819"/>
      <c r="H132" s="819"/>
      <c r="I132" s="516"/>
      <c r="J132" s="517"/>
      <c r="L132" s="682" t="e">
        <f>+#REF!-I132</f>
        <v>#REF!</v>
      </c>
      <c r="M132" s="689"/>
    </row>
    <row r="133" spans="1:13" s="688" customFormat="1" ht="20.350000000000001">
      <c r="A133" s="542"/>
      <c r="B133" s="526" t="s">
        <v>710</v>
      </c>
      <c r="C133" s="937"/>
      <c r="D133" s="515" t="s">
        <v>3</v>
      </c>
      <c r="E133" s="819"/>
      <c r="F133" s="539"/>
      <c r="G133" s="819"/>
      <c r="H133" s="819"/>
      <c r="I133" s="516"/>
      <c r="J133" s="517"/>
      <c r="L133" s="682" t="e">
        <f>+#REF!-I133</f>
        <v>#REF!</v>
      </c>
      <c r="M133" s="689"/>
    </row>
    <row r="134" spans="1:13" s="688" customFormat="1" ht="20.350000000000001">
      <c r="A134" s="542"/>
      <c r="B134" s="525"/>
      <c r="C134" s="937"/>
      <c r="D134" s="515"/>
      <c r="E134" s="819"/>
      <c r="F134" s="539"/>
      <c r="G134" s="819"/>
      <c r="H134" s="819"/>
      <c r="I134" s="516"/>
      <c r="J134" s="517"/>
      <c r="L134" s="682" t="e">
        <f>+#REF!-I134</f>
        <v>#REF!</v>
      </c>
      <c r="M134" s="689"/>
    </row>
    <row r="135" spans="1:13" s="688" customFormat="1" ht="20.350000000000001">
      <c r="A135" s="543"/>
      <c r="B135" s="544" t="s">
        <v>719</v>
      </c>
      <c r="C135" s="939"/>
      <c r="D135" s="545"/>
      <c r="E135" s="546"/>
      <c r="F135" s="547"/>
      <c r="G135" s="547"/>
      <c r="H135" s="547"/>
      <c r="I135" s="547"/>
      <c r="J135" s="548"/>
      <c r="L135" s="682" t="e">
        <f>+#REF!-I135</f>
        <v>#REF!</v>
      </c>
      <c r="M135" s="689"/>
    </row>
    <row r="136" spans="1:13" s="688" customFormat="1" ht="20.350000000000001">
      <c r="A136" s="540"/>
      <c r="B136" s="541"/>
      <c r="C136" s="937"/>
      <c r="D136" s="515"/>
      <c r="E136" s="819"/>
      <c r="F136" s="539"/>
      <c r="G136" s="819"/>
      <c r="H136" s="819"/>
      <c r="I136" s="516"/>
      <c r="J136" s="517"/>
      <c r="L136" s="682" t="e">
        <f>+#REF!-I136</f>
        <v>#REF!</v>
      </c>
      <c r="M136" s="689"/>
    </row>
    <row r="137" spans="1:13" s="688" customFormat="1" ht="20.350000000000001">
      <c r="A137" s="540">
        <v>1.2</v>
      </c>
      <c r="B137" s="526" t="s">
        <v>720</v>
      </c>
      <c r="C137" s="937"/>
      <c r="D137" s="515"/>
      <c r="E137" s="819"/>
      <c r="F137" s="539"/>
      <c r="G137" s="819"/>
      <c r="H137" s="819"/>
      <c r="I137" s="516"/>
      <c r="J137" s="517"/>
      <c r="L137" s="682" t="e">
        <f>+#REF!-I137</f>
        <v>#REF!</v>
      </c>
      <c r="M137" s="689"/>
    </row>
    <row r="138" spans="1:13" s="688" customFormat="1" ht="20.350000000000001">
      <c r="A138" s="549" t="s">
        <v>106</v>
      </c>
      <c r="B138" s="550" t="s">
        <v>721</v>
      </c>
      <c r="C138" s="551"/>
      <c r="D138" s="552"/>
      <c r="E138" s="824"/>
      <c r="F138" s="539"/>
      <c r="G138" s="824"/>
      <c r="H138" s="819"/>
      <c r="I138" s="516"/>
      <c r="J138" s="517"/>
      <c r="L138" s="682" t="e">
        <f>+#REF!-I138</f>
        <v>#REF!</v>
      </c>
      <c r="M138" s="689"/>
    </row>
    <row r="139" spans="1:13" s="688" customFormat="1" ht="20.350000000000001">
      <c r="A139" s="549"/>
      <c r="B139" s="550" t="s">
        <v>722</v>
      </c>
      <c r="C139" s="551"/>
      <c r="D139" s="552"/>
      <c r="E139" s="824"/>
      <c r="F139" s="538"/>
      <c r="G139" s="824"/>
      <c r="H139" s="820"/>
      <c r="I139" s="523"/>
      <c r="J139" s="517"/>
      <c r="L139" s="682" t="e">
        <f>+#REF!-I139</f>
        <v>#REF!</v>
      </c>
      <c r="M139" s="689"/>
    </row>
    <row r="140" spans="1:13" s="688" customFormat="1" ht="20.350000000000001">
      <c r="A140" s="553"/>
      <c r="B140" s="554" t="s">
        <v>723</v>
      </c>
      <c r="C140" s="551"/>
      <c r="D140" s="551" t="s">
        <v>10</v>
      </c>
      <c r="E140" s="824"/>
      <c r="F140" s="539"/>
      <c r="G140" s="824"/>
      <c r="H140" s="819"/>
      <c r="I140" s="516"/>
      <c r="J140" s="517"/>
      <c r="L140" s="682" t="e">
        <f>+#REF!-I140</f>
        <v>#REF!</v>
      </c>
      <c r="M140" s="689"/>
    </row>
    <row r="141" spans="1:13" ht="20.350000000000001">
      <c r="A141" s="553"/>
      <c r="B141" s="550" t="s">
        <v>724</v>
      </c>
      <c r="C141" s="551"/>
      <c r="D141" s="551"/>
      <c r="E141" s="824"/>
      <c r="F141" s="539"/>
      <c r="G141" s="824"/>
      <c r="H141" s="819"/>
      <c r="I141" s="516"/>
      <c r="J141" s="517"/>
    </row>
    <row r="142" spans="1:13" ht="20.350000000000001">
      <c r="A142" s="553"/>
      <c r="B142" s="554" t="s">
        <v>725</v>
      </c>
      <c r="C142" s="551"/>
      <c r="D142" s="551" t="s">
        <v>10</v>
      </c>
      <c r="E142" s="824"/>
      <c r="F142" s="539"/>
      <c r="G142" s="824"/>
      <c r="H142" s="819"/>
      <c r="I142" s="516"/>
      <c r="J142" s="517"/>
    </row>
    <row r="143" spans="1:13" ht="20.350000000000001">
      <c r="A143" s="553"/>
      <c r="B143" s="554" t="s">
        <v>726</v>
      </c>
      <c r="C143" s="551"/>
      <c r="D143" s="551" t="s">
        <v>10</v>
      </c>
      <c r="E143" s="824"/>
      <c r="F143" s="539"/>
      <c r="G143" s="824"/>
      <c r="H143" s="819"/>
      <c r="I143" s="516"/>
      <c r="J143" s="517"/>
    </row>
    <row r="144" spans="1:13" ht="20.350000000000001">
      <c r="A144" s="553"/>
      <c r="B144" s="554" t="s">
        <v>727</v>
      </c>
      <c r="C144" s="551"/>
      <c r="D144" s="551" t="s">
        <v>10</v>
      </c>
      <c r="E144" s="824"/>
      <c r="F144" s="539"/>
      <c r="G144" s="824"/>
      <c r="H144" s="819"/>
      <c r="I144" s="516"/>
      <c r="J144" s="517"/>
    </row>
    <row r="145" spans="1:10" ht="20.350000000000001">
      <c r="A145" s="553"/>
      <c r="B145" s="554" t="s">
        <v>728</v>
      </c>
      <c r="C145" s="551"/>
      <c r="D145" s="551" t="s">
        <v>10</v>
      </c>
      <c r="E145" s="824"/>
      <c r="F145" s="539"/>
      <c r="G145" s="824"/>
      <c r="H145" s="819"/>
      <c r="I145" s="516"/>
      <c r="J145" s="517"/>
    </row>
    <row r="146" spans="1:10" ht="20.350000000000001">
      <c r="A146" s="553"/>
      <c r="B146" s="554" t="s">
        <v>729</v>
      </c>
      <c r="C146" s="551"/>
      <c r="D146" s="551" t="s">
        <v>10</v>
      </c>
      <c r="E146" s="824"/>
      <c r="F146" s="539"/>
      <c r="G146" s="824"/>
      <c r="H146" s="819"/>
      <c r="I146" s="516"/>
      <c r="J146" s="517"/>
    </row>
    <row r="147" spans="1:10" ht="20.350000000000001">
      <c r="A147" s="553"/>
      <c r="B147" s="554" t="s">
        <v>730</v>
      </c>
      <c r="C147" s="551"/>
      <c r="D147" s="551" t="s">
        <v>10</v>
      </c>
      <c r="E147" s="824"/>
      <c r="F147" s="539"/>
      <c r="G147" s="824"/>
      <c r="H147" s="819"/>
      <c r="I147" s="516"/>
      <c r="J147" s="517"/>
    </row>
    <row r="148" spans="1:10" ht="20.350000000000001">
      <c r="A148" s="553"/>
      <c r="B148" s="554" t="s">
        <v>731</v>
      </c>
      <c r="C148" s="551"/>
      <c r="D148" s="551" t="s">
        <v>10</v>
      </c>
      <c r="E148" s="824"/>
      <c r="F148" s="539"/>
      <c r="G148" s="824"/>
      <c r="H148" s="819"/>
      <c r="I148" s="516"/>
      <c r="J148" s="517"/>
    </row>
    <row r="149" spans="1:10" ht="20.350000000000001">
      <c r="A149" s="553"/>
      <c r="B149" s="554" t="s">
        <v>732</v>
      </c>
      <c r="C149" s="551"/>
      <c r="D149" s="551" t="s">
        <v>10</v>
      </c>
      <c r="E149" s="824"/>
      <c r="F149" s="539"/>
      <c r="G149" s="824"/>
      <c r="H149" s="819"/>
      <c r="I149" s="516"/>
      <c r="J149" s="517"/>
    </row>
    <row r="150" spans="1:10" ht="20.350000000000001">
      <c r="A150" s="553"/>
      <c r="B150" s="554" t="s">
        <v>733</v>
      </c>
      <c r="C150" s="551"/>
      <c r="D150" s="551" t="s">
        <v>3</v>
      </c>
      <c r="E150" s="824"/>
      <c r="F150" s="824"/>
      <c r="G150" s="824"/>
      <c r="H150" s="824"/>
      <c r="I150" s="516"/>
      <c r="J150" s="517"/>
    </row>
    <row r="151" spans="1:10" ht="20.350000000000001">
      <c r="A151" s="553"/>
      <c r="B151" s="554" t="s">
        <v>734</v>
      </c>
      <c r="C151" s="551"/>
      <c r="D151" s="551" t="s">
        <v>3</v>
      </c>
      <c r="E151" s="824"/>
      <c r="F151" s="824"/>
      <c r="G151" s="824"/>
      <c r="H151" s="824"/>
      <c r="I151" s="516"/>
      <c r="J151" s="517"/>
    </row>
    <row r="152" spans="1:10" ht="20.350000000000001">
      <c r="A152" s="555" t="s">
        <v>107</v>
      </c>
      <c r="B152" s="550" t="s">
        <v>735</v>
      </c>
      <c r="C152" s="551"/>
      <c r="D152" s="551"/>
      <c r="E152" s="824"/>
      <c r="F152" s="539"/>
      <c r="G152" s="824"/>
      <c r="H152" s="819"/>
      <c r="I152" s="516"/>
      <c r="J152" s="517"/>
    </row>
    <row r="153" spans="1:10" ht="20.350000000000001">
      <c r="A153" s="553"/>
      <c r="B153" s="554" t="s">
        <v>736</v>
      </c>
      <c r="C153" s="551"/>
      <c r="D153" s="825" t="s">
        <v>10</v>
      </c>
      <c r="E153" s="824"/>
      <c r="F153" s="539"/>
      <c r="G153" s="824"/>
      <c r="H153" s="819"/>
      <c r="I153" s="516"/>
      <c r="J153" s="517"/>
    </row>
    <row r="154" spans="1:10" ht="20.350000000000001">
      <c r="A154" s="553"/>
      <c r="B154" s="554" t="s">
        <v>737</v>
      </c>
      <c r="C154" s="551"/>
      <c r="D154" s="825" t="s">
        <v>10</v>
      </c>
      <c r="E154" s="824"/>
      <c r="F154" s="539"/>
      <c r="G154" s="824"/>
      <c r="H154" s="819"/>
      <c r="I154" s="516"/>
      <c r="J154" s="517"/>
    </row>
    <row r="155" spans="1:10" ht="20.350000000000001">
      <c r="A155" s="553"/>
      <c r="B155" s="554" t="s">
        <v>738</v>
      </c>
      <c r="C155" s="551"/>
      <c r="D155" s="825" t="s">
        <v>10</v>
      </c>
      <c r="E155" s="824"/>
      <c r="F155" s="539"/>
      <c r="G155" s="824"/>
      <c r="H155" s="819"/>
      <c r="I155" s="516"/>
      <c r="J155" s="517"/>
    </row>
    <row r="156" spans="1:10" ht="20.350000000000001">
      <c r="A156" s="553"/>
      <c r="B156" s="554" t="s">
        <v>739</v>
      </c>
      <c r="C156" s="551"/>
      <c r="D156" s="825" t="s">
        <v>10</v>
      </c>
      <c r="E156" s="824"/>
      <c r="F156" s="539"/>
      <c r="G156" s="824"/>
      <c r="H156" s="819"/>
      <c r="I156" s="516"/>
      <c r="J156" s="517"/>
    </row>
    <row r="157" spans="1:10" ht="20.350000000000001">
      <c r="A157" s="553"/>
      <c r="B157" s="554" t="s">
        <v>740</v>
      </c>
      <c r="C157" s="551"/>
      <c r="D157" s="825" t="s">
        <v>10</v>
      </c>
      <c r="E157" s="824"/>
      <c r="F157" s="539"/>
      <c r="G157" s="824"/>
      <c r="H157" s="819"/>
      <c r="I157" s="516"/>
      <c r="J157" s="517"/>
    </row>
    <row r="158" spans="1:10" ht="20.350000000000001">
      <c r="A158" s="553"/>
      <c r="B158" s="554" t="s">
        <v>741</v>
      </c>
      <c r="C158" s="551"/>
      <c r="D158" s="825" t="s">
        <v>10</v>
      </c>
      <c r="E158" s="824"/>
      <c r="F158" s="539"/>
      <c r="G158" s="824"/>
      <c r="H158" s="819"/>
      <c r="I158" s="516"/>
      <c r="J158" s="517"/>
    </row>
    <row r="159" spans="1:10" ht="20.350000000000001">
      <c r="A159" s="553"/>
      <c r="B159" s="554" t="s">
        <v>742</v>
      </c>
      <c r="C159" s="551"/>
      <c r="D159" s="825" t="s">
        <v>10</v>
      </c>
      <c r="E159" s="824"/>
      <c r="F159" s="539"/>
      <c r="G159" s="824"/>
      <c r="H159" s="819"/>
      <c r="I159" s="516"/>
      <c r="J159" s="517"/>
    </row>
    <row r="160" spans="1:10" ht="20.350000000000001">
      <c r="A160" s="553"/>
      <c r="B160" s="554" t="s">
        <v>743</v>
      </c>
      <c r="C160" s="551"/>
      <c r="D160" s="825" t="s">
        <v>10</v>
      </c>
      <c r="E160" s="824"/>
      <c r="F160" s="539"/>
      <c r="G160" s="824"/>
      <c r="H160" s="819"/>
      <c r="I160" s="516"/>
      <c r="J160" s="517"/>
    </row>
    <row r="161" spans="1:10" ht="20.350000000000001">
      <c r="A161" s="553"/>
      <c r="B161" s="554" t="s">
        <v>744</v>
      </c>
      <c r="C161" s="551"/>
      <c r="D161" s="825" t="s">
        <v>10</v>
      </c>
      <c r="E161" s="824"/>
      <c r="F161" s="539"/>
      <c r="G161" s="824"/>
      <c r="H161" s="819"/>
      <c r="I161" s="516"/>
      <c r="J161" s="517"/>
    </row>
    <row r="162" spans="1:10" ht="20.350000000000001">
      <c r="A162" s="553"/>
      <c r="B162" s="554" t="s">
        <v>745</v>
      </c>
      <c r="C162" s="551"/>
      <c r="D162" s="825" t="s">
        <v>3</v>
      </c>
      <c r="E162" s="824"/>
      <c r="F162" s="824"/>
      <c r="G162" s="824"/>
      <c r="H162" s="824"/>
      <c r="I162" s="516"/>
      <c r="J162" s="517"/>
    </row>
    <row r="163" spans="1:10" ht="20.350000000000001">
      <c r="A163" s="555" t="s">
        <v>108</v>
      </c>
      <c r="B163" s="550" t="s">
        <v>746</v>
      </c>
      <c r="C163" s="551"/>
      <c r="D163" s="551"/>
      <c r="E163" s="824"/>
      <c r="F163" s="539"/>
      <c r="G163" s="824"/>
      <c r="H163" s="819"/>
      <c r="I163" s="516"/>
      <c r="J163" s="517"/>
    </row>
    <row r="164" spans="1:10" ht="20.350000000000001">
      <c r="A164" s="553"/>
      <c r="B164" s="554" t="s">
        <v>747</v>
      </c>
      <c r="C164" s="551"/>
      <c r="D164" s="825" t="s">
        <v>10</v>
      </c>
      <c r="E164" s="824"/>
      <c r="F164" s="539"/>
      <c r="G164" s="824"/>
      <c r="H164" s="819"/>
      <c r="I164" s="516"/>
      <c r="J164" s="517"/>
    </row>
    <row r="165" spans="1:10" ht="20.350000000000001">
      <c r="A165" s="553"/>
      <c r="B165" s="554" t="s">
        <v>748</v>
      </c>
      <c r="C165" s="551"/>
      <c r="D165" s="825" t="s">
        <v>10</v>
      </c>
      <c r="E165" s="824"/>
      <c r="F165" s="539"/>
      <c r="G165" s="824"/>
      <c r="H165" s="819"/>
      <c r="I165" s="516"/>
      <c r="J165" s="517"/>
    </row>
    <row r="166" spans="1:10" ht="20.350000000000001">
      <c r="A166" s="553"/>
      <c r="B166" s="554" t="s">
        <v>749</v>
      </c>
      <c r="C166" s="551"/>
      <c r="D166" s="825" t="s">
        <v>10</v>
      </c>
      <c r="E166" s="824"/>
      <c r="F166" s="539"/>
      <c r="G166" s="824"/>
      <c r="H166" s="819"/>
      <c r="I166" s="516"/>
      <c r="J166" s="517"/>
    </row>
    <row r="167" spans="1:10" ht="20.350000000000001">
      <c r="A167" s="553"/>
      <c r="B167" s="554" t="s">
        <v>733</v>
      </c>
      <c r="C167" s="551"/>
      <c r="D167" s="825" t="s">
        <v>3</v>
      </c>
      <c r="E167" s="824"/>
      <c r="F167" s="824"/>
      <c r="G167" s="824"/>
      <c r="H167" s="824"/>
      <c r="I167" s="516"/>
      <c r="J167" s="517"/>
    </row>
    <row r="168" spans="1:10" ht="20.350000000000001">
      <c r="A168" s="553"/>
      <c r="B168" s="554" t="s">
        <v>734</v>
      </c>
      <c r="C168" s="551"/>
      <c r="D168" s="825" t="s">
        <v>3</v>
      </c>
      <c r="E168" s="824"/>
      <c r="F168" s="824"/>
      <c r="G168" s="824"/>
      <c r="H168" s="824"/>
      <c r="I168" s="516"/>
      <c r="J168" s="517"/>
    </row>
    <row r="169" spans="1:10" ht="20.350000000000001">
      <c r="A169" s="555" t="s">
        <v>109</v>
      </c>
      <c r="B169" s="550" t="s">
        <v>750</v>
      </c>
      <c r="C169" s="551"/>
      <c r="D169" s="551"/>
      <c r="E169" s="824"/>
      <c r="F169" s="539"/>
      <c r="G169" s="824"/>
      <c r="H169" s="819"/>
      <c r="I169" s="516"/>
      <c r="J169" s="517"/>
    </row>
    <row r="170" spans="1:10" ht="20.350000000000001">
      <c r="A170" s="556"/>
      <c r="B170" s="554" t="s">
        <v>751</v>
      </c>
      <c r="C170" s="551"/>
      <c r="D170" s="825" t="s">
        <v>10</v>
      </c>
      <c r="E170" s="824"/>
      <c r="F170" s="539"/>
      <c r="G170" s="824"/>
      <c r="H170" s="819"/>
      <c r="I170" s="516"/>
      <c r="J170" s="517"/>
    </row>
    <row r="171" spans="1:10" ht="20.350000000000001">
      <c r="A171" s="556"/>
      <c r="B171" s="554" t="s">
        <v>752</v>
      </c>
      <c r="C171" s="551"/>
      <c r="D171" s="825" t="s">
        <v>10</v>
      </c>
      <c r="E171" s="824"/>
      <c r="F171" s="539"/>
      <c r="G171" s="824"/>
      <c r="H171" s="819"/>
      <c r="I171" s="516"/>
      <c r="J171" s="517"/>
    </row>
    <row r="172" spans="1:10" ht="20.350000000000001">
      <c r="A172" s="556"/>
      <c r="B172" s="554" t="s">
        <v>753</v>
      </c>
      <c r="C172" s="551"/>
      <c r="D172" s="825" t="s">
        <v>10</v>
      </c>
      <c r="E172" s="824"/>
      <c r="F172" s="539"/>
      <c r="G172" s="824"/>
      <c r="H172" s="819"/>
      <c r="I172" s="516"/>
      <c r="J172" s="517"/>
    </row>
    <row r="173" spans="1:10" ht="20.350000000000001">
      <c r="A173" s="556"/>
      <c r="B173" s="554" t="s">
        <v>745</v>
      </c>
      <c r="C173" s="551"/>
      <c r="D173" s="825" t="s">
        <v>3</v>
      </c>
      <c r="E173" s="824"/>
      <c r="F173" s="824"/>
      <c r="G173" s="824"/>
      <c r="H173" s="824"/>
      <c r="I173" s="516"/>
      <c r="J173" s="517"/>
    </row>
    <row r="174" spans="1:10" ht="20.350000000000001">
      <c r="A174" s="555" t="s">
        <v>110</v>
      </c>
      <c r="B174" s="550" t="s">
        <v>754</v>
      </c>
      <c r="C174" s="551"/>
      <c r="D174" s="551"/>
      <c r="E174" s="824"/>
      <c r="F174" s="538"/>
      <c r="G174" s="824"/>
      <c r="H174" s="820"/>
      <c r="I174" s="523"/>
      <c r="J174" s="517"/>
    </row>
    <row r="175" spans="1:10" ht="20.350000000000001">
      <c r="A175" s="553"/>
      <c r="B175" s="554" t="s">
        <v>755</v>
      </c>
      <c r="C175" s="551"/>
      <c r="D175" s="551" t="s">
        <v>2</v>
      </c>
      <c r="E175" s="824"/>
      <c r="F175" s="538"/>
      <c r="G175" s="824"/>
      <c r="H175" s="819"/>
      <c r="I175" s="516"/>
      <c r="J175" s="517"/>
    </row>
    <row r="176" spans="1:10" ht="20.350000000000001">
      <c r="A176" s="553"/>
      <c r="B176" s="554" t="s">
        <v>756</v>
      </c>
      <c r="C176" s="551"/>
      <c r="D176" s="551" t="s">
        <v>2</v>
      </c>
      <c r="E176" s="824"/>
      <c r="F176" s="538"/>
      <c r="G176" s="824"/>
      <c r="H176" s="819"/>
      <c r="I176" s="516"/>
      <c r="J176" s="517"/>
    </row>
    <row r="177" spans="1:10" ht="20.350000000000001">
      <c r="A177" s="553"/>
      <c r="B177" s="554" t="s">
        <v>757</v>
      </c>
      <c r="C177" s="551"/>
      <c r="D177" s="551" t="s">
        <v>10</v>
      </c>
      <c r="E177" s="824"/>
      <c r="F177" s="539"/>
      <c r="G177" s="824"/>
      <c r="H177" s="819"/>
      <c r="I177" s="516"/>
      <c r="J177" s="517"/>
    </row>
    <row r="178" spans="1:10" ht="20.350000000000001">
      <c r="A178" s="553"/>
      <c r="B178" s="554" t="s">
        <v>758</v>
      </c>
      <c r="C178" s="551"/>
      <c r="D178" s="551" t="s">
        <v>759</v>
      </c>
      <c r="E178" s="824"/>
      <c r="F178" s="538"/>
      <c r="G178" s="824"/>
      <c r="H178" s="819"/>
      <c r="I178" s="516"/>
      <c r="J178" s="517"/>
    </row>
    <row r="179" spans="1:10" ht="20.350000000000001">
      <c r="A179" s="553"/>
      <c r="B179" s="554"/>
      <c r="C179" s="551"/>
      <c r="D179" s="551"/>
      <c r="E179" s="824"/>
      <c r="F179" s="538"/>
      <c r="G179" s="824"/>
      <c r="H179" s="819"/>
      <c r="I179" s="516"/>
      <c r="J179" s="517"/>
    </row>
    <row r="180" spans="1:10" ht="20.350000000000001">
      <c r="A180" s="557"/>
      <c r="B180" s="558" t="s">
        <v>760</v>
      </c>
      <c r="C180" s="940"/>
      <c r="D180" s="559"/>
      <c r="E180" s="560"/>
      <c r="F180" s="547"/>
      <c r="G180" s="547"/>
      <c r="H180" s="547"/>
      <c r="I180" s="547"/>
      <c r="J180" s="548"/>
    </row>
    <row r="181" spans="1:10" ht="20.350000000000001">
      <c r="A181" s="556"/>
      <c r="B181" s="549"/>
      <c r="C181" s="551"/>
      <c r="D181" s="561"/>
      <c r="E181" s="826"/>
      <c r="F181" s="539"/>
      <c r="G181" s="826"/>
      <c r="H181" s="819"/>
      <c r="I181" s="516"/>
      <c r="J181" s="517"/>
    </row>
    <row r="182" spans="1:10" ht="20.350000000000001">
      <c r="A182" s="549">
        <v>1.3</v>
      </c>
      <c r="B182" s="550" t="s">
        <v>761</v>
      </c>
      <c r="C182" s="551"/>
      <c r="D182" s="551"/>
      <c r="E182" s="824"/>
      <c r="F182" s="539"/>
      <c r="G182" s="824"/>
      <c r="H182" s="819"/>
      <c r="I182" s="516"/>
      <c r="J182" s="517"/>
    </row>
    <row r="183" spans="1:10" ht="20.350000000000001">
      <c r="A183" s="549" t="s">
        <v>112</v>
      </c>
      <c r="B183" s="550" t="s">
        <v>762</v>
      </c>
      <c r="C183" s="551"/>
      <c r="D183" s="551"/>
      <c r="E183" s="824"/>
      <c r="F183" s="538"/>
      <c r="G183" s="824"/>
      <c r="H183" s="820"/>
      <c r="I183" s="523"/>
      <c r="J183" s="517"/>
    </row>
    <row r="184" spans="1:10" ht="20.350000000000001">
      <c r="A184" s="549"/>
      <c r="B184" s="554" t="s">
        <v>763</v>
      </c>
      <c r="C184" s="551"/>
      <c r="D184" s="825" t="s">
        <v>2</v>
      </c>
      <c r="E184" s="824"/>
      <c r="F184" s="538"/>
      <c r="G184" s="824"/>
      <c r="H184" s="819"/>
      <c r="I184" s="516"/>
      <c r="J184" s="517"/>
    </row>
    <row r="185" spans="1:10" ht="20.350000000000001">
      <c r="A185" s="549"/>
      <c r="B185" s="554" t="s">
        <v>764</v>
      </c>
      <c r="C185" s="551"/>
      <c r="D185" s="825" t="s">
        <v>2</v>
      </c>
      <c r="E185" s="824"/>
      <c r="F185" s="539"/>
      <c r="G185" s="824"/>
      <c r="H185" s="819"/>
      <c r="I185" s="516"/>
      <c r="J185" s="517"/>
    </row>
    <row r="186" spans="1:10" ht="20.350000000000001">
      <c r="A186" s="549"/>
      <c r="B186" s="554" t="s">
        <v>765</v>
      </c>
      <c r="C186" s="551"/>
      <c r="D186" s="825" t="s">
        <v>2</v>
      </c>
      <c r="E186" s="824"/>
      <c r="F186" s="539"/>
      <c r="G186" s="824"/>
      <c r="H186" s="819"/>
      <c r="I186" s="516"/>
      <c r="J186" s="517"/>
    </row>
    <row r="187" spans="1:10" ht="20.350000000000001">
      <c r="A187" s="549" t="s">
        <v>113</v>
      </c>
      <c r="B187" s="550" t="s">
        <v>766</v>
      </c>
      <c r="C187" s="551"/>
      <c r="D187" s="551"/>
      <c r="E187" s="824"/>
      <c r="F187" s="539"/>
      <c r="G187" s="824"/>
      <c r="H187" s="819"/>
      <c r="I187" s="516"/>
      <c r="J187" s="517"/>
    </row>
    <row r="188" spans="1:10" ht="20.350000000000001">
      <c r="A188" s="549"/>
      <c r="B188" s="554" t="s">
        <v>767</v>
      </c>
      <c r="C188" s="551"/>
      <c r="D188" s="551" t="s">
        <v>2</v>
      </c>
      <c r="E188" s="824"/>
      <c r="F188" s="539"/>
      <c r="G188" s="824"/>
      <c r="H188" s="819"/>
      <c r="I188" s="516"/>
      <c r="J188" s="517"/>
    </row>
    <row r="189" spans="1:10" ht="20.350000000000001">
      <c r="A189" s="549"/>
      <c r="B189" s="554" t="s">
        <v>768</v>
      </c>
      <c r="C189" s="551"/>
      <c r="D189" s="551" t="s">
        <v>2</v>
      </c>
      <c r="E189" s="824"/>
      <c r="F189" s="539"/>
      <c r="G189" s="824"/>
      <c r="H189" s="819"/>
      <c r="I189" s="516"/>
      <c r="J189" s="517"/>
    </row>
    <row r="190" spans="1:10" ht="20.350000000000001">
      <c r="A190" s="549"/>
      <c r="B190" s="554" t="s">
        <v>769</v>
      </c>
      <c r="C190" s="551"/>
      <c r="D190" s="551" t="s">
        <v>2</v>
      </c>
      <c r="E190" s="824"/>
      <c r="F190" s="539"/>
      <c r="G190" s="824"/>
      <c r="H190" s="819"/>
      <c r="I190" s="516"/>
      <c r="J190" s="517"/>
    </row>
    <row r="191" spans="1:10" ht="20.350000000000001">
      <c r="A191" s="549"/>
      <c r="B191" s="554" t="s">
        <v>770</v>
      </c>
      <c r="C191" s="551"/>
      <c r="D191" s="551" t="s">
        <v>2</v>
      </c>
      <c r="E191" s="824"/>
      <c r="F191" s="539"/>
      <c r="G191" s="824"/>
      <c r="H191" s="819"/>
      <c r="I191" s="516"/>
      <c r="J191" s="517"/>
    </row>
    <row r="192" spans="1:10" ht="20.350000000000001">
      <c r="A192" s="549"/>
      <c r="B192" s="554" t="s">
        <v>771</v>
      </c>
      <c r="C192" s="551"/>
      <c r="D192" s="551" t="s">
        <v>2</v>
      </c>
      <c r="E192" s="824"/>
      <c r="F192" s="539"/>
      <c r="G192" s="824"/>
      <c r="H192" s="819"/>
      <c r="I192" s="516"/>
      <c r="J192" s="517"/>
    </row>
    <row r="193" spans="1:10" ht="20.350000000000001">
      <c r="A193" s="549"/>
      <c r="B193" s="554" t="s">
        <v>772</v>
      </c>
      <c r="C193" s="551"/>
      <c r="D193" s="551" t="s">
        <v>2</v>
      </c>
      <c r="E193" s="824"/>
      <c r="F193" s="539"/>
      <c r="G193" s="824"/>
      <c r="H193" s="819"/>
      <c r="I193" s="516"/>
      <c r="J193" s="517"/>
    </row>
    <row r="194" spans="1:10" ht="20.350000000000001">
      <c r="A194" s="549"/>
      <c r="B194" s="554" t="s">
        <v>773</v>
      </c>
      <c r="C194" s="551"/>
      <c r="D194" s="551" t="s">
        <v>2</v>
      </c>
      <c r="E194" s="824"/>
      <c r="F194" s="539"/>
      <c r="G194" s="824"/>
      <c r="H194" s="819"/>
      <c r="I194" s="516"/>
      <c r="J194" s="517"/>
    </row>
    <row r="195" spans="1:10" ht="20.350000000000001">
      <c r="A195" s="549"/>
      <c r="B195" s="554" t="s">
        <v>774</v>
      </c>
      <c r="C195" s="551"/>
      <c r="D195" s="551" t="s">
        <v>2</v>
      </c>
      <c r="E195" s="824"/>
      <c r="F195" s="539"/>
      <c r="G195" s="824"/>
      <c r="H195" s="819"/>
      <c r="I195" s="516"/>
      <c r="J195" s="517"/>
    </row>
    <row r="196" spans="1:10" ht="20.350000000000001">
      <c r="A196" s="549"/>
      <c r="B196" s="554" t="s">
        <v>775</v>
      </c>
      <c r="C196" s="551"/>
      <c r="D196" s="551" t="s">
        <v>2</v>
      </c>
      <c r="E196" s="824"/>
      <c r="F196" s="539"/>
      <c r="G196" s="824"/>
      <c r="H196" s="819"/>
      <c r="I196" s="516"/>
      <c r="J196" s="517"/>
    </row>
    <row r="197" spans="1:10" ht="20.350000000000001">
      <c r="A197" s="549"/>
      <c r="B197" s="554" t="s">
        <v>776</v>
      </c>
      <c r="C197" s="551"/>
      <c r="D197" s="551" t="s">
        <v>2</v>
      </c>
      <c r="E197" s="824"/>
      <c r="F197" s="539"/>
      <c r="G197" s="824"/>
      <c r="H197" s="819"/>
      <c r="I197" s="516"/>
      <c r="J197" s="517"/>
    </row>
    <row r="198" spans="1:10" ht="20.350000000000001">
      <c r="A198" s="549"/>
      <c r="B198" s="554" t="s">
        <v>777</v>
      </c>
      <c r="C198" s="551"/>
      <c r="D198" s="551" t="s">
        <v>2</v>
      </c>
      <c r="E198" s="824"/>
      <c r="F198" s="539"/>
      <c r="G198" s="824"/>
      <c r="H198" s="819"/>
      <c r="I198" s="516"/>
      <c r="J198" s="517"/>
    </row>
    <row r="199" spans="1:10" ht="20.350000000000001">
      <c r="A199" s="549" t="s">
        <v>114</v>
      </c>
      <c r="B199" s="550" t="s">
        <v>778</v>
      </c>
      <c r="C199" s="551"/>
      <c r="D199" s="551"/>
      <c r="E199" s="824"/>
      <c r="F199" s="539"/>
      <c r="G199" s="824"/>
      <c r="H199" s="819"/>
      <c r="I199" s="516"/>
      <c r="J199" s="517"/>
    </row>
    <row r="200" spans="1:10" ht="20.350000000000001">
      <c r="A200" s="549"/>
      <c r="B200" s="554" t="s">
        <v>779</v>
      </c>
      <c r="C200" s="551"/>
      <c r="D200" s="551" t="s">
        <v>10</v>
      </c>
      <c r="E200" s="824"/>
      <c r="F200" s="539"/>
      <c r="G200" s="824"/>
      <c r="H200" s="819"/>
      <c r="I200" s="516"/>
      <c r="J200" s="517"/>
    </row>
    <row r="201" spans="1:10" ht="20.350000000000001">
      <c r="A201" s="549"/>
      <c r="B201" s="554" t="s">
        <v>780</v>
      </c>
      <c r="C201" s="551"/>
      <c r="D201" s="551" t="s">
        <v>10</v>
      </c>
      <c r="E201" s="824"/>
      <c r="F201" s="539"/>
      <c r="G201" s="824"/>
      <c r="H201" s="819"/>
      <c r="I201" s="516"/>
      <c r="J201" s="517"/>
    </row>
    <row r="202" spans="1:10" ht="20.350000000000001">
      <c r="A202" s="549"/>
      <c r="B202" s="554" t="s">
        <v>781</v>
      </c>
      <c r="C202" s="551"/>
      <c r="D202" s="551" t="s">
        <v>10</v>
      </c>
      <c r="E202" s="824"/>
      <c r="F202" s="539"/>
      <c r="G202" s="824"/>
      <c r="H202" s="819"/>
      <c r="I202" s="516"/>
      <c r="J202" s="517"/>
    </row>
    <row r="203" spans="1:10" ht="20.350000000000001">
      <c r="A203" s="549"/>
      <c r="B203" s="554" t="s">
        <v>782</v>
      </c>
      <c r="C203" s="551"/>
      <c r="D203" s="551" t="s">
        <v>10</v>
      </c>
      <c r="E203" s="824"/>
      <c r="F203" s="539"/>
      <c r="G203" s="824"/>
      <c r="H203" s="819"/>
      <c r="I203" s="516"/>
      <c r="J203" s="517"/>
    </row>
    <row r="204" spans="1:10" ht="20.350000000000001">
      <c r="A204" s="549"/>
      <c r="B204" s="554" t="s">
        <v>783</v>
      </c>
      <c r="C204" s="551"/>
      <c r="D204" s="551" t="s">
        <v>10</v>
      </c>
      <c r="E204" s="824"/>
      <c r="F204" s="539"/>
      <c r="G204" s="824"/>
      <c r="H204" s="819"/>
      <c r="I204" s="516"/>
      <c r="J204" s="517"/>
    </row>
    <row r="205" spans="1:10" ht="20.350000000000001">
      <c r="A205" s="549"/>
      <c r="B205" s="554" t="s">
        <v>784</v>
      </c>
      <c r="C205" s="551"/>
      <c r="D205" s="551" t="s">
        <v>10</v>
      </c>
      <c r="E205" s="824"/>
      <c r="F205" s="539"/>
      <c r="G205" s="824"/>
      <c r="H205" s="819"/>
      <c r="I205" s="516"/>
      <c r="J205" s="517"/>
    </row>
    <row r="206" spans="1:10" ht="20.350000000000001">
      <c r="A206" s="549"/>
      <c r="B206" s="554" t="s">
        <v>785</v>
      </c>
      <c r="C206" s="551"/>
      <c r="D206" s="551" t="s">
        <v>10</v>
      </c>
      <c r="E206" s="824"/>
      <c r="F206" s="539"/>
      <c r="G206" s="824"/>
      <c r="H206" s="819"/>
      <c r="I206" s="516"/>
      <c r="J206" s="517"/>
    </row>
    <row r="207" spans="1:10" ht="20.350000000000001">
      <c r="A207" s="549"/>
      <c r="B207" s="554" t="s">
        <v>786</v>
      </c>
      <c r="C207" s="551"/>
      <c r="D207" s="551" t="s">
        <v>10</v>
      </c>
      <c r="E207" s="824"/>
      <c r="F207" s="539"/>
      <c r="G207" s="824"/>
      <c r="H207" s="819"/>
      <c r="I207" s="516"/>
      <c r="J207" s="517"/>
    </row>
    <row r="208" spans="1:10" ht="20.350000000000001">
      <c r="A208" s="549"/>
      <c r="B208" s="554" t="s">
        <v>787</v>
      </c>
      <c r="C208" s="551"/>
      <c r="D208" s="551" t="s">
        <v>10</v>
      </c>
      <c r="E208" s="824"/>
      <c r="F208" s="539"/>
      <c r="G208" s="824"/>
      <c r="H208" s="819"/>
      <c r="I208" s="516"/>
      <c r="J208" s="517"/>
    </row>
    <row r="209" spans="1:10" ht="20.350000000000001">
      <c r="A209" s="549"/>
      <c r="B209" s="554" t="s">
        <v>788</v>
      </c>
      <c r="C209" s="551"/>
      <c r="D209" s="551" t="s">
        <v>10</v>
      </c>
      <c r="E209" s="824"/>
      <c r="F209" s="539"/>
      <c r="G209" s="824"/>
      <c r="H209" s="819"/>
      <c r="I209" s="516"/>
      <c r="J209" s="517"/>
    </row>
    <row r="210" spans="1:10" ht="20.350000000000001">
      <c r="A210" s="549"/>
      <c r="B210" s="554" t="s">
        <v>789</v>
      </c>
      <c r="C210" s="551"/>
      <c r="D210" s="551" t="s">
        <v>3</v>
      </c>
      <c r="E210" s="824"/>
      <c r="F210" s="824"/>
      <c r="G210" s="824"/>
      <c r="H210" s="824"/>
      <c r="I210" s="516"/>
      <c r="J210" s="517"/>
    </row>
    <row r="211" spans="1:10" ht="20.350000000000001">
      <c r="A211" s="549" t="s">
        <v>115</v>
      </c>
      <c r="B211" s="550" t="s">
        <v>790</v>
      </c>
      <c r="C211" s="551"/>
      <c r="D211" s="551"/>
      <c r="E211" s="824"/>
      <c r="F211" s="539"/>
      <c r="G211" s="824"/>
      <c r="H211" s="819"/>
      <c r="I211" s="516"/>
      <c r="J211" s="517"/>
    </row>
    <row r="212" spans="1:10" ht="20.350000000000001">
      <c r="A212" s="549"/>
      <c r="B212" s="550" t="s">
        <v>791</v>
      </c>
      <c r="C212" s="551"/>
      <c r="D212" s="551"/>
      <c r="E212" s="824"/>
      <c r="F212" s="539"/>
      <c r="G212" s="824"/>
      <c r="H212" s="819"/>
      <c r="I212" s="516"/>
      <c r="J212" s="517"/>
    </row>
    <row r="213" spans="1:10" ht="20.350000000000001">
      <c r="A213" s="549"/>
      <c r="B213" s="554" t="s">
        <v>792</v>
      </c>
      <c r="C213" s="551"/>
      <c r="D213" s="551" t="s">
        <v>10</v>
      </c>
      <c r="E213" s="824"/>
      <c r="F213" s="539"/>
      <c r="G213" s="824"/>
      <c r="H213" s="819"/>
      <c r="I213" s="516"/>
      <c r="J213" s="517"/>
    </row>
    <row r="214" spans="1:10" ht="20.350000000000001">
      <c r="A214" s="549"/>
      <c r="B214" s="554" t="s">
        <v>793</v>
      </c>
      <c r="C214" s="551"/>
      <c r="D214" s="551" t="s">
        <v>10</v>
      </c>
      <c r="E214" s="824"/>
      <c r="F214" s="539"/>
      <c r="G214" s="824"/>
      <c r="H214" s="819"/>
      <c r="I214" s="516"/>
      <c r="J214" s="517"/>
    </row>
    <row r="215" spans="1:10" ht="20.350000000000001">
      <c r="A215" s="549"/>
      <c r="B215" s="550" t="s">
        <v>794</v>
      </c>
      <c r="C215" s="551"/>
      <c r="D215" s="551"/>
      <c r="E215" s="824"/>
      <c r="F215" s="539"/>
      <c r="G215" s="824"/>
      <c r="H215" s="819"/>
      <c r="I215" s="516"/>
      <c r="J215" s="517"/>
    </row>
    <row r="216" spans="1:10" ht="20.350000000000001">
      <c r="A216" s="549"/>
      <c r="B216" s="554" t="s">
        <v>795</v>
      </c>
      <c r="C216" s="551"/>
      <c r="D216" s="551" t="s">
        <v>10</v>
      </c>
      <c r="E216" s="824"/>
      <c r="F216" s="539"/>
      <c r="G216" s="824"/>
      <c r="H216" s="819"/>
      <c r="I216" s="516"/>
      <c r="J216" s="517"/>
    </row>
    <row r="217" spans="1:10" ht="20.350000000000001">
      <c r="A217" s="549"/>
      <c r="B217" s="554" t="s">
        <v>796</v>
      </c>
      <c r="C217" s="551"/>
      <c r="D217" s="551" t="s">
        <v>10</v>
      </c>
      <c r="E217" s="824"/>
      <c r="F217" s="539"/>
      <c r="G217" s="824"/>
      <c r="H217" s="819"/>
      <c r="I217" s="516"/>
      <c r="J217" s="517"/>
    </row>
    <row r="218" spans="1:10" ht="20.350000000000001">
      <c r="A218" s="549"/>
      <c r="B218" s="554" t="s">
        <v>797</v>
      </c>
      <c r="C218" s="551"/>
      <c r="D218" s="551" t="s">
        <v>10</v>
      </c>
      <c r="E218" s="824"/>
      <c r="F218" s="539"/>
      <c r="G218" s="824"/>
      <c r="H218" s="819"/>
      <c r="I218" s="516"/>
      <c r="J218" s="517"/>
    </row>
    <row r="219" spans="1:10" ht="20.350000000000001">
      <c r="A219" s="556"/>
      <c r="B219" s="550" t="s">
        <v>798</v>
      </c>
      <c r="C219" s="551"/>
      <c r="D219" s="551"/>
      <c r="E219" s="824"/>
      <c r="F219" s="539"/>
      <c r="G219" s="824"/>
      <c r="H219" s="819"/>
      <c r="I219" s="516"/>
      <c r="J219" s="517"/>
    </row>
    <row r="220" spans="1:10" ht="20.350000000000001">
      <c r="A220" s="549"/>
      <c r="B220" s="554" t="s">
        <v>799</v>
      </c>
      <c r="C220" s="551"/>
      <c r="D220" s="551" t="s">
        <v>10</v>
      </c>
      <c r="E220" s="824"/>
      <c r="F220" s="539"/>
      <c r="G220" s="824"/>
      <c r="H220" s="819"/>
      <c r="I220" s="516"/>
      <c r="J220" s="517"/>
    </row>
    <row r="221" spans="1:10" ht="20.350000000000001">
      <c r="A221" s="549"/>
      <c r="B221" s="554" t="s">
        <v>800</v>
      </c>
      <c r="C221" s="551"/>
      <c r="D221" s="551" t="s">
        <v>10</v>
      </c>
      <c r="E221" s="824"/>
      <c r="F221" s="539"/>
      <c r="G221" s="824"/>
      <c r="H221" s="819"/>
      <c r="I221" s="516"/>
      <c r="J221" s="517"/>
    </row>
    <row r="222" spans="1:10" ht="20.350000000000001">
      <c r="A222" s="549"/>
      <c r="B222" s="554" t="s">
        <v>801</v>
      </c>
      <c r="C222" s="551"/>
      <c r="D222" s="551" t="s">
        <v>10</v>
      </c>
      <c r="E222" s="824"/>
      <c r="F222" s="539"/>
      <c r="G222" s="824"/>
      <c r="H222" s="819"/>
      <c r="I222" s="516"/>
      <c r="J222" s="517"/>
    </row>
    <row r="223" spans="1:10" ht="20.350000000000001">
      <c r="A223" s="549"/>
      <c r="B223" s="554" t="s">
        <v>802</v>
      </c>
      <c r="C223" s="551"/>
      <c r="D223" s="551" t="s">
        <v>10</v>
      </c>
      <c r="E223" s="824"/>
      <c r="F223" s="539"/>
      <c r="G223" s="824"/>
      <c r="H223" s="819"/>
      <c r="I223" s="516"/>
      <c r="J223" s="517"/>
    </row>
    <row r="224" spans="1:10" ht="20.350000000000001">
      <c r="A224" s="549"/>
      <c r="B224" s="554" t="s">
        <v>803</v>
      </c>
      <c r="C224" s="551"/>
      <c r="D224" s="551" t="s">
        <v>10</v>
      </c>
      <c r="E224" s="824"/>
      <c r="F224" s="539"/>
      <c r="G224" s="824"/>
      <c r="H224" s="819"/>
      <c r="I224" s="516"/>
      <c r="J224" s="517"/>
    </row>
    <row r="225" spans="1:10" ht="20.350000000000001">
      <c r="A225" s="549"/>
      <c r="B225" s="554" t="s">
        <v>804</v>
      </c>
      <c r="C225" s="551"/>
      <c r="D225" s="551" t="s">
        <v>3</v>
      </c>
      <c r="E225" s="824"/>
      <c r="F225" s="824"/>
      <c r="G225" s="824"/>
      <c r="H225" s="824"/>
      <c r="I225" s="516"/>
      <c r="J225" s="517"/>
    </row>
    <row r="226" spans="1:10" ht="20.350000000000001">
      <c r="A226" s="549"/>
      <c r="B226" s="554" t="s">
        <v>805</v>
      </c>
      <c r="C226" s="551"/>
      <c r="D226" s="551" t="s">
        <v>3</v>
      </c>
      <c r="E226" s="824"/>
      <c r="F226" s="824"/>
      <c r="G226" s="824"/>
      <c r="H226" s="824"/>
      <c r="I226" s="516"/>
      <c r="J226" s="517"/>
    </row>
    <row r="227" spans="1:10" ht="20.350000000000001">
      <c r="A227" s="549"/>
      <c r="B227" s="554"/>
      <c r="C227" s="551"/>
      <c r="D227" s="551"/>
      <c r="E227" s="824"/>
      <c r="F227" s="539"/>
      <c r="G227" s="824"/>
      <c r="H227" s="819"/>
      <c r="I227" s="516"/>
      <c r="J227" s="517"/>
    </row>
    <row r="228" spans="1:10" ht="20.350000000000001">
      <c r="A228" s="557"/>
      <c r="B228" s="558" t="s">
        <v>806</v>
      </c>
      <c r="C228" s="940"/>
      <c r="D228" s="562"/>
      <c r="E228" s="563"/>
      <c r="F228" s="547"/>
      <c r="G228" s="547"/>
      <c r="H228" s="547"/>
      <c r="I228" s="547"/>
      <c r="J228" s="548"/>
    </row>
    <row r="229" spans="1:10" ht="20.350000000000001">
      <c r="A229" s="556"/>
      <c r="B229" s="549"/>
      <c r="C229" s="551"/>
      <c r="D229" s="552"/>
      <c r="E229" s="824"/>
      <c r="F229" s="539"/>
      <c r="G229" s="824"/>
      <c r="H229" s="819"/>
      <c r="I229" s="516"/>
      <c r="J229" s="517"/>
    </row>
    <row r="230" spans="1:10" ht="20.350000000000001">
      <c r="A230" s="549">
        <v>1.4</v>
      </c>
      <c r="B230" s="550" t="s">
        <v>807</v>
      </c>
      <c r="C230" s="551"/>
      <c r="D230" s="551"/>
      <c r="E230" s="824"/>
      <c r="F230" s="539"/>
      <c r="G230" s="824"/>
      <c r="H230" s="819"/>
      <c r="I230" s="516"/>
      <c r="J230" s="517"/>
    </row>
    <row r="231" spans="1:10" ht="20.350000000000001">
      <c r="A231" s="549" t="s">
        <v>526</v>
      </c>
      <c r="B231" s="550" t="s">
        <v>808</v>
      </c>
      <c r="C231" s="551"/>
      <c r="D231" s="551"/>
      <c r="E231" s="824"/>
      <c r="F231" s="539"/>
      <c r="G231" s="824"/>
      <c r="H231" s="819"/>
      <c r="I231" s="516"/>
      <c r="J231" s="517"/>
    </row>
    <row r="232" spans="1:10" ht="20.350000000000001">
      <c r="A232" s="549"/>
      <c r="B232" s="554" t="s">
        <v>809</v>
      </c>
      <c r="C232" s="551"/>
      <c r="D232" s="551" t="s">
        <v>810</v>
      </c>
      <c r="E232" s="824"/>
      <c r="F232" s="539"/>
      <c r="G232" s="824"/>
      <c r="H232" s="819"/>
      <c r="I232" s="516"/>
      <c r="J232" s="517"/>
    </row>
    <row r="233" spans="1:10" ht="20.350000000000001">
      <c r="A233" s="549"/>
      <c r="B233" s="554" t="s">
        <v>811</v>
      </c>
      <c r="C233" s="551"/>
      <c r="D233" s="551" t="s">
        <v>810</v>
      </c>
      <c r="E233" s="824"/>
      <c r="F233" s="539"/>
      <c r="G233" s="824"/>
      <c r="H233" s="819"/>
      <c r="I233" s="516"/>
      <c r="J233" s="517"/>
    </row>
    <row r="234" spans="1:10" ht="20.350000000000001">
      <c r="A234" s="549"/>
      <c r="B234" s="554" t="s">
        <v>812</v>
      </c>
      <c r="C234" s="551"/>
      <c r="D234" s="551" t="s">
        <v>810</v>
      </c>
      <c r="E234" s="824"/>
      <c r="F234" s="539"/>
      <c r="G234" s="824"/>
      <c r="H234" s="819"/>
      <c r="I234" s="516"/>
      <c r="J234" s="517"/>
    </row>
    <row r="235" spans="1:10" ht="20.350000000000001">
      <c r="A235" s="549"/>
      <c r="B235" s="554" t="s">
        <v>813</v>
      </c>
      <c r="C235" s="551"/>
      <c r="D235" s="551" t="s">
        <v>810</v>
      </c>
      <c r="E235" s="824"/>
      <c r="F235" s="539"/>
      <c r="G235" s="824"/>
      <c r="H235" s="819"/>
      <c r="I235" s="516"/>
      <c r="J235" s="517"/>
    </row>
    <row r="236" spans="1:10" ht="20.350000000000001">
      <c r="A236" s="549"/>
      <c r="B236" s="554" t="s">
        <v>805</v>
      </c>
      <c r="C236" s="551"/>
      <c r="D236" s="551" t="s">
        <v>3</v>
      </c>
      <c r="E236" s="824"/>
      <c r="F236" s="824"/>
      <c r="G236" s="824"/>
      <c r="H236" s="824"/>
      <c r="I236" s="516"/>
      <c r="J236" s="517"/>
    </row>
    <row r="237" spans="1:10" ht="20.350000000000001">
      <c r="A237" s="549" t="s">
        <v>529</v>
      </c>
      <c r="B237" s="550" t="s">
        <v>814</v>
      </c>
      <c r="C237" s="551"/>
      <c r="D237" s="551"/>
      <c r="E237" s="824"/>
      <c r="F237" s="539"/>
      <c r="G237" s="824"/>
      <c r="H237" s="819"/>
      <c r="I237" s="516"/>
      <c r="J237" s="517"/>
    </row>
    <row r="238" spans="1:10" ht="20.350000000000001">
      <c r="A238" s="549"/>
      <c r="B238" s="554" t="s">
        <v>815</v>
      </c>
      <c r="C238" s="551"/>
      <c r="D238" s="551" t="s">
        <v>810</v>
      </c>
      <c r="E238" s="824"/>
      <c r="F238" s="539"/>
      <c r="G238" s="824"/>
      <c r="H238" s="819"/>
      <c r="I238" s="516"/>
      <c r="J238" s="517"/>
    </row>
    <row r="239" spans="1:10" ht="20.350000000000001">
      <c r="A239" s="549"/>
      <c r="B239" s="554" t="s">
        <v>816</v>
      </c>
      <c r="C239" s="551"/>
      <c r="D239" s="551" t="s">
        <v>3</v>
      </c>
      <c r="E239" s="824"/>
      <c r="F239" s="824"/>
      <c r="G239" s="824"/>
      <c r="H239" s="824"/>
      <c r="I239" s="516"/>
      <c r="J239" s="517"/>
    </row>
    <row r="240" spans="1:10" ht="20.350000000000001">
      <c r="A240" s="549" t="s">
        <v>531</v>
      </c>
      <c r="B240" s="550" t="s">
        <v>817</v>
      </c>
      <c r="C240" s="551"/>
      <c r="D240" s="551"/>
      <c r="E240" s="824"/>
      <c r="F240" s="539"/>
      <c r="G240" s="824"/>
      <c r="H240" s="819"/>
      <c r="I240" s="516"/>
      <c r="J240" s="517"/>
    </row>
    <row r="241" spans="1:10" ht="20.350000000000001">
      <c r="A241" s="549"/>
      <c r="B241" s="554" t="s">
        <v>818</v>
      </c>
      <c r="C241" s="551"/>
      <c r="D241" s="551" t="s">
        <v>10</v>
      </c>
      <c r="E241" s="824"/>
      <c r="F241" s="539"/>
      <c r="G241" s="824"/>
      <c r="H241" s="819"/>
      <c r="I241" s="516"/>
      <c r="J241" s="517"/>
    </row>
    <row r="242" spans="1:10" ht="20.350000000000001">
      <c r="A242" s="549"/>
      <c r="B242" s="554" t="s">
        <v>819</v>
      </c>
      <c r="C242" s="551"/>
      <c r="D242" s="551" t="s">
        <v>10</v>
      </c>
      <c r="E242" s="824"/>
      <c r="F242" s="539"/>
      <c r="G242" s="824"/>
      <c r="H242" s="819"/>
      <c r="I242" s="516"/>
      <c r="J242" s="517"/>
    </row>
    <row r="243" spans="1:10" ht="20.350000000000001">
      <c r="A243" s="549"/>
      <c r="B243" s="554" t="s">
        <v>820</v>
      </c>
      <c r="C243" s="551"/>
      <c r="D243" s="551" t="s">
        <v>10</v>
      </c>
      <c r="E243" s="824"/>
      <c r="F243" s="539"/>
      <c r="G243" s="824"/>
      <c r="H243" s="819"/>
      <c r="I243" s="516"/>
      <c r="J243" s="517"/>
    </row>
    <row r="244" spans="1:10" ht="20.350000000000001">
      <c r="A244" s="549"/>
      <c r="B244" s="554" t="s">
        <v>805</v>
      </c>
      <c r="C244" s="551"/>
      <c r="D244" s="551" t="s">
        <v>3</v>
      </c>
      <c r="E244" s="824"/>
      <c r="F244" s="824"/>
      <c r="G244" s="824"/>
      <c r="H244" s="824"/>
      <c r="I244" s="516"/>
      <c r="J244" s="517"/>
    </row>
    <row r="245" spans="1:10" ht="20.350000000000001">
      <c r="A245" s="549" t="s">
        <v>532</v>
      </c>
      <c r="B245" s="550" t="s">
        <v>821</v>
      </c>
      <c r="C245" s="551"/>
      <c r="D245" s="551"/>
      <c r="E245" s="824"/>
      <c r="F245" s="539"/>
      <c r="G245" s="824"/>
      <c r="H245" s="819"/>
      <c r="I245" s="516"/>
      <c r="J245" s="517"/>
    </row>
    <row r="246" spans="1:10" ht="20.350000000000001">
      <c r="A246" s="549"/>
      <c r="B246" s="554" t="s">
        <v>822</v>
      </c>
      <c r="C246" s="551"/>
      <c r="D246" s="551" t="s">
        <v>2</v>
      </c>
      <c r="E246" s="824"/>
      <c r="F246" s="539"/>
      <c r="G246" s="824"/>
      <c r="H246" s="819"/>
      <c r="I246" s="516"/>
      <c r="J246" s="517"/>
    </row>
    <row r="247" spans="1:10" ht="20.350000000000001">
      <c r="A247" s="549"/>
      <c r="B247" s="554" t="s">
        <v>822</v>
      </c>
      <c r="C247" s="551"/>
      <c r="D247" s="551" t="s">
        <v>2</v>
      </c>
      <c r="E247" s="824"/>
      <c r="F247" s="539"/>
      <c r="G247" s="824"/>
      <c r="H247" s="819"/>
      <c r="I247" s="516"/>
      <c r="J247" s="517"/>
    </row>
    <row r="248" spans="1:10" ht="20.350000000000001">
      <c r="A248" s="549"/>
      <c r="B248" s="554" t="s">
        <v>822</v>
      </c>
      <c r="C248" s="551"/>
      <c r="D248" s="551" t="s">
        <v>2</v>
      </c>
      <c r="E248" s="824"/>
      <c r="F248" s="539"/>
      <c r="G248" s="824"/>
      <c r="H248" s="819"/>
      <c r="I248" s="516"/>
      <c r="J248" s="517"/>
    </row>
    <row r="249" spans="1:10" ht="20.350000000000001">
      <c r="A249" s="549" t="s">
        <v>823</v>
      </c>
      <c r="B249" s="550" t="s">
        <v>824</v>
      </c>
      <c r="C249" s="551"/>
      <c r="D249" s="551"/>
      <c r="E249" s="824"/>
      <c r="F249" s="539"/>
      <c r="G249" s="824"/>
      <c r="H249" s="819"/>
      <c r="I249" s="516"/>
      <c r="J249" s="517"/>
    </row>
    <row r="250" spans="1:10" ht="20.350000000000001">
      <c r="A250" s="549"/>
      <c r="B250" s="554" t="s">
        <v>825</v>
      </c>
      <c r="C250" s="551"/>
      <c r="D250" s="551" t="s">
        <v>2</v>
      </c>
      <c r="E250" s="824"/>
      <c r="F250" s="539"/>
      <c r="G250" s="824"/>
      <c r="H250" s="819"/>
      <c r="I250" s="516"/>
      <c r="J250" s="517"/>
    </row>
    <row r="251" spans="1:10" ht="20.350000000000001">
      <c r="A251" s="549" t="s">
        <v>826</v>
      </c>
      <c r="B251" s="550" t="s">
        <v>827</v>
      </c>
      <c r="C251" s="551"/>
      <c r="D251" s="551"/>
      <c r="E251" s="824"/>
      <c r="F251" s="539"/>
      <c r="G251" s="824"/>
      <c r="H251" s="819"/>
      <c r="I251" s="516"/>
      <c r="J251" s="517"/>
    </row>
    <row r="252" spans="1:10" ht="20.350000000000001">
      <c r="A252" s="549"/>
      <c r="B252" s="550" t="s">
        <v>828</v>
      </c>
      <c r="C252" s="551"/>
      <c r="D252" s="551"/>
      <c r="E252" s="824"/>
      <c r="F252" s="539"/>
      <c r="G252" s="824"/>
      <c r="H252" s="819"/>
      <c r="I252" s="516"/>
      <c r="J252" s="517"/>
    </row>
    <row r="253" spans="1:10" ht="20.350000000000001">
      <c r="A253" s="549"/>
      <c r="B253" s="554" t="s">
        <v>829</v>
      </c>
      <c r="C253" s="551"/>
      <c r="D253" s="551" t="s">
        <v>2</v>
      </c>
      <c r="E253" s="824"/>
      <c r="F253" s="539"/>
      <c r="G253" s="824"/>
      <c r="H253" s="819"/>
      <c r="I253" s="516"/>
      <c r="J253" s="517"/>
    </row>
    <row r="254" spans="1:10" ht="20.350000000000001">
      <c r="A254" s="549"/>
      <c r="B254" s="554" t="s">
        <v>830</v>
      </c>
      <c r="C254" s="551"/>
      <c r="D254" s="551" t="s">
        <v>2</v>
      </c>
      <c r="E254" s="824"/>
      <c r="F254" s="539"/>
      <c r="G254" s="824"/>
      <c r="H254" s="819"/>
      <c r="I254" s="516"/>
      <c r="J254" s="517"/>
    </row>
    <row r="255" spans="1:10" ht="20.350000000000001">
      <c r="A255" s="549"/>
      <c r="B255" s="554" t="s">
        <v>831</v>
      </c>
      <c r="C255" s="551"/>
      <c r="D255" s="551" t="s">
        <v>2</v>
      </c>
      <c r="E255" s="824"/>
      <c r="F255" s="539"/>
      <c r="G255" s="824"/>
      <c r="H255" s="819"/>
      <c r="I255" s="516"/>
      <c r="J255" s="517"/>
    </row>
    <row r="256" spans="1:10" ht="20.350000000000001">
      <c r="A256" s="549"/>
      <c r="B256" s="554" t="s">
        <v>832</v>
      </c>
      <c r="C256" s="551"/>
      <c r="D256" s="551" t="s">
        <v>2</v>
      </c>
      <c r="E256" s="824"/>
      <c r="F256" s="539"/>
      <c r="G256" s="824"/>
      <c r="H256" s="819"/>
      <c r="I256" s="516"/>
      <c r="J256" s="517"/>
    </row>
    <row r="257" spans="1:10" ht="20.350000000000001">
      <c r="A257" s="549"/>
      <c r="B257" s="554" t="s">
        <v>833</v>
      </c>
      <c r="C257" s="551"/>
      <c r="D257" s="551" t="s">
        <v>2</v>
      </c>
      <c r="E257" s="824"/>
      <c r="F257" s="539"/>
      <c r="G257" s="824"/>
      <c r="H257" s="819"/>
      <c r="I257" s="516"/>
      <c r="J257" s="517"/>
    </row>
    <row r="258" spans="1:10" ht="20.350000000000001">
      <c r="A258" s="549"/>
      <c r="B258" s="554" t="s">
        <v>834</v>
      </c>
      <c r="C258" s="551"/>
      <c r="D258" s="551" t="s">
        <v>2</v>
      </c>
      <c r="E258" s="824"/>
      <c r="F258" s="539"/>
      <c r="G258" s="824"/>
      <c r="H258" s="819"/>
      <c r="I258" s="516"/>
      <c r="J258" s="517"/>
    </row>
    <row r="259" spans="1:10" ht="20.350000000000001">
      <c r="A259" s="549"/>
      <c r="B259" s="554" t="s">
        <v>835</v>
      </c>
      <c r="C259" s="551"/>
      <c r="D259" s="551" t="s">
        <v>2</v>
      </c>
      <c r="E259" s="824"/>
      <c r="F259" s="539"/>
      <c r="G259" s="824"/>
      <c r="H259" s="819"/>
      <c r="I259" s="516"/>
      <c r="J259" s="517"/>
    </row>
    <row r="260" spans="1:10" ht="20.350000000000001">
      <c r="A260" s="549"/>
      <c r="B260" s="554" t="s">
        <v>836</v>
      </c>
      <c r="C260" s="551"/>
      <c r="D260" s="551" t="s">
        <v>2</v>
      </c>
      <c r="E260" s="824"/>
      <c r="F260" s="539"/>
      <c r="G260" s="824"/>
      <c r="H260" s="819"/>
      <c r="I260" s="516"/>
      <c r="J260" s="517"/>
    </row>
    <row r="261" spans="1:10" ht="20.350000000000001">
      <c r="A261" s="549" t="s">
        <v>837</v>
      </c>
      <c r="B261" s="550" t="s">
        <v>838</v>
      </c>
      <c r="C261" s="551"/>
      <c r="D261" s="551"/>
      <c r="E261" s="824"/>
      <c r="F261" s="539"/>
      <c r="G261" s="824"/>
      <c r="H261" s="819"/>
      <c r="I261" s="516"/>
      <c r="J261" s="517"/>
    </row>
    <row r="262" spans="1:10" ht="20.350000000000001">
      <c r="A262" s="549"/>
      <c r="B262" s="554" t="s">
        <v>839</v>
      </c>
      <c r="C262" s="551"/>
      <c r="D262" s="551" t="s">
        <v>810</v>
      </c>
      <c r="E262" s="824"/>
      <c r="F262" s="539"/>
      <c r="G262" s="824"/>
      <c r="H262" s="819"/>
      <c r="I262" s="516"/>
      <c r="J262" s="517"/>
    </row>
    <row r="263" spans="1:10" ht="20.350000000000001">
      <c r="A263" s="549"/>
      <c r="B263" s="554"/>
      <c r="C263" s="551"/>
      <c r="D263" s="551"/>
      <c r="E263" s="824"/>
      <c r="F263" s="539"/>
      <c r="G263" s="824"/>
      <c r="H263" s="819"/>
      <c r="I263" s="516"/>
      <c r="J263" s="517"/>
    </row>
    <row r="264" spans="1:10" ht="20.350000000000001">
      <c r="A264" s="558"/>
      <c r="B264" s="558" t="s">
        <v>840</v>
      </c>
      <c r="C264" s="940"/>
      <c r="D264" s="562"/>
      <c r="E264" s="563"/>
      <c r="F264" s="547"/>
      <c r="G264" s="547"/>
      <c r="H264" s="547"/>
      <c r="I264" s="547"/>
      <c r="J264" s="548"/>
    </row>
    <row r="265" spans="1:10" ht="20.350000000000001">
      <c r="A265" s="549"/>
      <c r="B265" s="549"/>
      <c r="C265" s="551"/>
      <c r="D265" s="552"/>
      <c r="E265" s="824"/>
      <c r="F265" s="827"/>
      <c r="G265" s="827"/>
      <c r="H265" s="827"/>
      <c r="I265" s="827"/>
      <c r="J265" s="517"/>
    </row>
    <row r="266" spans="1:10" ht="20.350000000000001">
      <c r="A266" s="549">
        <v>1.5</v>
      </c>
      <c r="B266" s="550" t="s">
        <v>841</v>
      </c>
      <c r="C266" s="551"/>
      <c r="D266" s="551"/>
      <c r="E266" s="824"/>
      <c r="F266" s="538"/>
      <c r="G266" s="824"/>
      <c r="H266" s="820"/>
      <c r="I266" s="523"/>
      <c r="J266" s="517"/>
    </row>
    <row r="267" spans="1:10" ht="20.350000000000001">
      <c r="A267" s="549"/>
      <c r="B267" s="554" t="s">
        <v>842</v>
      </c>
      <c r="C267" s="551"/>
      <c r="D267" s="551" t="s">
        <v>2</v>
      </c>
      <c r="E267" s="824"/>
      <c r="F267" s="539"/>
      <c r="G267" s="824"/>
      <c r="H267" s="819"/>
      <c r="I267" s="516"/>
      <c r="J267" s="517"/>
    </row>
    <row r="268" spans="1:10" ht="20.350000000000001">
      <c r="A268" s="549"/>
      <c r="B268" s="554" t="s">
        <v>843</v>
      </c>
      <c r="C268" s="551"/>
      <c r="D268" s="551" t="s">
        <v>844</v>
      </c>
      <c r="E268" s="824"/>
      <c r="F268" s="539"/>
      <c r="G268" s="824"/>
      <c r="H268" s="819"/>
      <c r="I268" s="516"/>
      <c r="J268" s="542"/>
    </row>
    <row r="269" spans="1:10" ht="20.350000000000001">
      <c r="A269" s="549"/>
      <c r="B269" s="554" t="s">
        <v>845</v>
      </c>
      <c r="C269" s="551"/>
      <c r="D269" s="551" t="s">
        <v>3</v>
      </c>
      <c r="E269" s="824"/>
      <c r="F269" s="539"/>
      <c r="G269" s="824"/>
      <c r="H269" s="824"/>
      <c r="I269" s="516"/>
      <c r="J269" s="542"/>
    </row>
    <row r="270" spans="1:10" ht="20.350000000000001">
      <c r="A270" s="549"/>
      <c r="B270" s="554" t="s">
        <v>846</v>
      </c>
      <c r="C270" s="551"/>
      <c r="D270" s="551" t="s">
        <v>3</v>
      </c>
      <c r="E270" s="824"/>
      <c r="F270" s="824"/>
      <c r="G270" s="824"/>
      <c r="H270" s="824"/>
      <c r="I270" s="516"/>
      <c r="J270" s="542"/>
    </row>
    <row r="271" spans="1:10" ht="20.350000000000001">
      <c r="A271" s="549"/>
      <c r="B271" s="554" t="s">
        <v>847</v>
      </c>
      <c r="C271" s="551"/>
      <c r="D271" s="551" t="s">
        <v>122</v>
      </c>
      <c r="E271" s="824"/>
      <c r="F271" s="824"/>
      <c r="G271" s="824"/>
      <c r="H271" s="824"/>
      <c r="I271" s="516"/>
      <c r="J271" s="542"/>
    </row>
    <row r="272" spans="1:10" ht="20.350000000000001">
      <c r="A272" s="549"/>
      <c r="B272" s="554" t="s">
        <v>848</v>
      </c>
      <c r="C272" s="551"/>
      <c r="D272" s="551" t="s">
        <v>3</v>
      </c>
      <c r="E272" s="824"/>
      <c r="F272" s="539"/>
      <c r="G272" s="824"/>
      <c r="H272" s="824"/>
      <c r="I272" s="516"/>
      <c r="J272" s="542"/>
    </row>
    <row r="273" spans="1:10" ht="20.350000000000001">
      <c r="A273" s="549"/>
      <c r="B273" s="554"/>
      <c r="C273" s="551"/>
      <c r="D273" s="551"/>
      <c r="E273" s="824"/>
      <c r="F273" s="539"/>
      <c r="G273" s="824"/>
      <c r="H273" s="539"/>
      <c r="I273" s="516"/>
      <c r="J273" s="542"/>
    </row>
    <row r="274" spans="1:10" ht="20.350000000000001">
      <c r="A274" s="557"/>
      <c r="B274" s="558" t="s">
        <v>849</v>
      </c>
      <c r="C274" s="941"/>
      <c r="D274" s="564"/>
      <c r="E274" s="565"/>
      <c r="F274" s="547"/>
      <c r="G274" s="547"/>
      <c r="H274" s="547"/>
      <c r="I274" s="547"/>
      <c r="J274" s="565"/>
    </row>
    <row r="275" spans="1:10" ht="20.350000000000001">
      <c r="A275" s="566"/>
      <c r="B275" s="567"/>
      <c r="C275" s="935"/>
      <c r="D275" s="568"/>
      <c r="E275" s="539"/>
      <c r="F275" s="539"/>
      <c r="G275" s="539"/>
      <c r="H275" s="539"/>
      <c r="I275" s="539"/>
      <c r="J275" s="542"/>
    </row>
    <row r="276" spans="1:10" ht="20.350000000000001">
      <c r="A276" s="569"/>
      <c r="B276" s="570" t="s">
        <v>850</v>
      </c>
      <c r="C276" s="942"/>
      <c r="D276" s="571"/>
      <c r="E276" s="572"/>
      <c r="F276" s="572"/>
      <c r="G276" s="572"/>
      <c r="H276" s="572"/>
      <c r="I276" s="572"/>
      <c r="J276" s="573"/>
    </row>
    <row r="277" spans="1:10" ht="20.350000000000001">
      <c r="A277" s="566"/>
      <c r="B277" s="567"/>
      <c r="C277" s="935"/>
      <c r="D277" s="568"/>
      <c r="E277" s="539"/>
      <c r="F277" s="539"/>
      <c r="G277" s="539"/>
      <c r="H277" s="539"/>
      <c r="I277" s="539"/>
      <c r="J277" s="542"/>
    </row>
    <row r="278" spans="1:10" ht="20.350000000000001">
      <c r="A278" s="574">
        <v>2</v>
      </c>
      <c r="B278" s="575" t="s">
        <v>851</v>
      </c>
      <c r="C278" s="935"/>
      <c r="D278" s="568"/>
      <c r="E278" s="539"/>
      <c r="F278" s="539"/>
      <c r="G278" s="539"/>
      <c r="H278" s="539"/>
      <c r="I278" s="539"/>
      <c r="J278" s="542"/>
    </row>
    <row r="279" spans="1:10" ht="20.350000000000001">
      <c r="A279" s="576">
        <v>2.1</v>
      </c>
      <c r="B279" s="575" t="s">
        <v>852</v>
      </c>
      <c r="C279" s="935"/>
      <c r="D279" s="568"/>
      <c r="E279" s="539"/>
      <c r="F279" s="539"/>
      <c r="G279" s="539"/>
      <c r="H279" s="539"/>
      <c r="I279" s="539"/>
      <c r="J279" s="542"/>
    </row>
    <row r="280" spans="1:10" ht="20.350000000000001">
      <c r="A280" s="577"/>
      <c r="B280" s="575" t="s">
        <v>853</v>
      </c>
      <c r="C280" s="935"/>
      <c r="D280" s="568"/>
      <c r="E280" s="539"/>
      <c r="F280" s="539"/>
      <c r="G280" s="539"/>
      <c r="H280" s="539"/>
      <c r="I280" s="539"/>
      <c r="J280" s="542"/>
    </row>
    <row r="281" spans="1:10" ht="20.350000000000001">
      <c r="A281" s="577"/>
      <c r="B281" s="567" t="s">
        <v>854</v>
      </c>
      <c r="C281" s="935"/>
      <c r="D281" s="568" t="s">
        <v>2</v>
      </c>
      <c r="E281" s="539"/>
      <c r="F281" s="539"/>
      <c r="G281" s="539"/>
      <c r="H281" s="539"/>
      <c r="I281" s="539"/>
      <c r="J281" s="542"/>
    </row>
    <row r="282" spans="1:10" ht="20.350000000000001">
      <c r="A282" s="577"/>
      <c r="B282" s="567" t="s">
        <v>855</v>
      </c>
      <c r="C282" s="935"/>
      <c r="D282" s="568" t="s">
        <v>2</v>
      </c>
      <c r="E282" s="539"/>
      <c r="F282" s="539"/>
      <c r="G282" s="539"/>
      <c r="H282" s="539"/>
      <c r="I282" s="539"/>
      <c r="J282" s="542"/>
    </row>
    <row r="283" spans="1:10" ht="20.350000000000001">
      <c r="A283" s="577"/>
      <c r="B283" s="567" t="s">
        <v>856</v>
      </c>
      <c r="C283" s="935"/>
      <c r="D283" s="568" t="s">
        <v>2</v>
      </c>
      <c r="E283" s="539"/>
      <c r="F283" s="539"/>
      <c r="G283" s="539"/>
      <c r="H283" s="539"/>
      <c r="I283" s="539"/>
      <c r="J283" s="542"/>
    </row>
    <row r="284" spans="1:10" ht="20.350000000000001">
      <c r="A284" s="577"/>
      <c r="B284" s="567"/>
      <c r="C284" s="935"/>
      <c r="D284" s="568"/>
      <c r="E284" s="539"/>
      <c r="F284" s="539"/>
      <c r="G284" s="539"/>
      <c r="H284" s="539"/>
      <c r="I284" s="539"/>
      <c r="J284" s="542"/>
    </row>
    <row r="285" spans="1:10" ht="20.350000000000001">
      <c r="A285" s="577"/>
      <c r="B285" s="575" t="s">
        <v>857</v>
      </c>
      <c r="C285" s="935"/>
      <c r="D285" s="568"/>
      <c r="E285" s="539"/>
      <c r="F285" s="539"/>
      <c r="G285" s="539"/>
      <c r="H285" s="539"/>
      <c r="I285" s="539"/>
      <c r="J285" s="542"/>
    </row>
    <row r="286" spans="1:10" ht="20.350000000000001">
      <c r="A286" s="577"/>
      <c r="B286" s="567" t="s">
        <v>858</v>
      </c>
      <c r="C286" s="935"/>
      <c r="D286" s="568" t="s">
        <v>2</v>
      </c>
      <c r="E286" s="539"/>
      <c r="F286" s="539"/>
      <c r="G286" s="539"/>
      <c r="H286" s="539"/>
      <c r="I286" s="539"/>
      <c r="J286" s="542"/>
    </row>
    <row r="287" spans="1:10" ht="20.350000000000001">
      <c r="A287" s="577"/>
      <c r="B287" s="567" t="s">
        <v>859</v>
      </c>
      <c r="C287" s="935"/>
      <c r="D287" s="568" t="s">
        <v>2</v>
      </c>
      <c r="E287" s="539"/>
      <c r="F287" s="539"/>
      <c r="G287" s="539"/>
      <c r="H287" s="539"/>
      <c r="I287" s="539"/>
      <c r="J287" s="542"/>
    </row>
    <row r="288" spans="1:10" ht="20.350000000000001">
      <c r="A288" s="577"/>
      <c r="B288" s="567" t="s">
        <v>860</v>
      </c>
      <c r="C288" s="935"/>
      <c r="D288" s="568" t="s">
        <v>2</v>
      </c>
      <c r="E288" s="539"/>
      <c r="F288" s="539"/>
      <c r="G288" s="539"/>
      <c r="H288" s="539"/>
      <c r="I288" s="539"/>
      <c r="J288" s="542"/>
    </row>
    <row r="289" spans="1:10" ht="20.350000000000001">
      <c r="A289" s="577"/>
      <c r="B289" s="567" t="s">
        <v>861</v>
      </c>
      <c r="C289" s="935"/>
      <c r="D289" s="568" t="s">
        <v>2</v>
      </c>
      <c r="E289" s="539"/>
      <c r="F289" s="539"/>
      <c r="G289" s="539"/>
      <c r="H289" s="539"/>
      <c r="I289" s="539"/>
      <c r="J289" s="542"/>
    </row>
    <row r="290" spans="1:10" ht="20.350000000000001">
      <c r="A290" s="577"/>
      <c r="B290" s="575" t="s">
        <v>656</v>
      </c>
      <c r="C290" s="935"/>
      <c r="D290" s="568"/>
      <c r="E290" s="539"/>
      <c r="F290" s="539"/>
      <c r="G290" s="539"/>
      <c r="H290" s="539"/>
      <c r="I290" s="539"/>
      <c r="J290" s="542"/>
    </row>
    <row r="291" spans="1:10" ht="61">
      <c r="A291" s="577"/>
      <c r="B291" s="567" t="s">
        <v>862</v>
      </c>
      <c r="C291" s="943"/>
      <c r="D291" s="578" t="s">
        <v>2</v>
      </c>
      <c r="E291" s="579"/>
      <c r="F291" s="579"/>
      <c r="G291" s="579"/>
      <c r="H291" s="579"/>
      <c r="I291" s="579"/>
      <c r="J291" s="580" t="s">
        <v>863</v>
      </c>
    </row>
    <row r="292" spans="1:10" ht="20.350000000000001">
      <c r="A292" s="577"/>
      <c r="B292" s="575" t="s">
        <v>1188</v>
      </c>
      <c r="C292" s="935"/>
      <c r="D292" s="568"/>
      <c r="E292" s="539"/>
      <c r="F292" s="539"/>
      <c r="G292" s="539"/>
      <c r="H292" s="539"/>
      <c r="I292" s="539"/>
      <c r="J292" s="542"/>
    </row>
    <row r="293" spans="1:10" ht="20.350000000000001">
      <c r="A293" s="577"/>
      <c r="B293" s="567" t="s">
        <v>1189</v>
      </c>
      <c r="C293" s="935"/>
      <c r="D293" s="568" t="s">
        <v>2</v>
      </c>
      <c r="E293" s="539"/>
      <c r="F293" s="539"/>
      <c r="G293" s="539"/>
      <c r="H293" s="539"/>
      <c r="I293" s="539"/>
      <c r="J293" s="542"/>
    </row>
    <row r="294" spans="1:10" ht="20.350000000000001">
      <c r="A294" s="577"/>
      <c r="B294" s="575" t="s">
        <v>709</v>
      </c>
      <c r="C294" s="935"/>
      <c r="D294" s="568"/>
      <c r="E294" s="539"/>
      <c r="F294" s="539"/>
      <c r="G294" s="539"/>
      <c r="H294" s="539"/>
      <c r="I294" s="539"/>
      <c r="J294" s="542"/>
    </row>
    <row r="295" spans="1:10" ht="20.350000000000001">
      <c r="A295" s="577"/>
      <c r="B295" s="567" t="s">
        <v>864</v>
      </c>
      <c r="C295" s="935"/>
      <c r="D295" s="568" t="s">
        <v>2</v>
      </c>
      <c r="E295" s="539"/>
      <c r="F295" s="539"/>
      <c r="G295" s="539"/>
      <c r="H295" s="539"/>
      <c r="I295" s="539"/>
      <c r="J295" s="542"/>
    </row>
    <row r="296" spans="1:10" ht="20.350000000000001">
      <c r="A296" s="577"/>
      <c r="B296" s="567"/>
      <c r="C296" s="935"/>
      <c r="D296" s="568"/>
      <c r="E296" s="539"/>
      <c r="F296" s="539"/>
      <c r="G296" s="539"/>
      <c r="H296" s="539"/>
      <c r="I296" s="539"/>
      <c r="J296" s="542"/>
    </row>
    <row r="297" spans="1:10" ht="20.350000000000001">
      <c r="A297" s="577"/>
      <c r="B297" s="575" t="s">
        <v>419</v>
      </c>
      <c r="C297" s="935"/>
      <c r="D297" s="568"/>
      <c r="E297" s="539"/>
      <c r="F297" s="539"/>
      <c r="G297" s="539"/>
      <c r="H297" s="539"/>
      <c r="I297" s="539"/>
      <c r="J297" s="542"/>
    </row>
    <row r="298" spans="1:10" ht="20.350000000000001">
      <c r="A298" s="577"/>
      <c r="B298" s="575" t="s">
        <v>656</v>
      </c>
      <c r="C298" s="935"/>
      <c r="D298" s="568"/>
      <c r="E298" s="539"/>
      <c r="F298" s="539"/>
      <c r="G298" s="539"/>
      <c r="H298" s="539"/>
      <c r="I298" s="539"/>
      <c r="J298" s="542"/>
    </row>
    <row r="299" spans="1:10" ht="20.350000000000001">
      <c r="A299" s="577"/>
      <c r="B299" s="567" t="s">
        <v>1190</v>
      </c>
      <c r="C299" s="935"/>
      <c r="D299" s="568" t="s">
        <v>2</v>
      </c>
      <c r="E299" s="539"/>
      <c r="F299" s="539"/>
      <c r="G299" s="539"/>
      <c r="H299" s="539"/>
      <c r="I299" s="539"/>
      <c r="J299" s="542"/>
    </row>
    <row r="300" spans="1:10" ht="20.350000000000001">
      <c r="A300" s="577"/>
      <c r="B300" s="567" t="s">
        <v>1191</v>
      </c>
      <c r="C300" s="935"/>
      <c r="D300" s="568" t="s">
        <v>2</v>
      </c>
      <c r="E300" s="539"/>
      <c r="F300" s="539"/>
      <c r="G300" s="539"/>
      <c r="H300" s="539"/>
      <c r="I300" s="539"/>
      <c r="J300" s="542"/>
    </row>
    <row r="301" spans="1:10" ht="20.350000000000001">
      <c r="A301" s="577"/>
      <c r="B301" s="526" t="s">
        <v>710</v>
      </c>
      <c r="C301" s="937"/>
      <c r="D301" s="515" t="s">
        <v>3</v>
      </c>
      <c r="E301" s="539"/>
      <c r="F301" s="539"/>
      <c r="G301" s="539"/>
      <c r="H301" s="539"/>
      <c r="I301" s="539"/>
      <c r="J301" s="542"/>
    </row>
    <row r="302" spans="1:10" ht="20.350000000000001">
      <c r="A302" s="577"/>
      <c r="B302" s="567"/>
      <c r="C302" s="935"/>
      <c r="D302" s="568"/>
      <c r="E302" s="539"/>
      <c r="F302" s="539"/>
      <c r="G302" s="539"/>
      <c r="H302" s="539"/>
      <c r="I302" s="539"/>
      <c r="J302" s="542"/>
    </row>
    <row r="303" spans="1:10" ht="20.350000000000001">
      <c r="A303" s="581"/>
      <c r="B303" s="582" t="s">
        <v>865</v>
      </c>
      <c r="C303" s="944"/>
      <c r="D303" s="583"/>
      <c r="E303" s="584"/>
      <c r="F303" s="585"/>
      <c r="G303" s="585"/>
      <c r="H303" s="585"/>
      <c r="I303" s="585"/>
      <c r="J303" s="586"/>
    </row>
    <row r="304" spans="1:10" ht="20.350000000000001">
      <c r="A304" s="577"/>
      <c r="B304" s="567"/>
      <c r="C304" s="935"/>
      <c r="D304" s="568"/>
      <c r="E304" s="539"/>
      <c r="F304" s="539"/>
      <c r="G304" s="539"/>
      <c r="H304" s="539"/>
      <c r="I304" s="539"/>
      <c r="J304" s="542"/>
    </row>
    <row r="305" spans="1:10" ht="20.350000000000001">
      <c r="A305" s="576">
        <v>2.2000000000000002</v>
      </c>
      <c r="B305" s="575" t="s">
        <v>720</v>
      </c>
      <c r="C305" s="935"/>
      <c r="D305" s="568"/>
      <c r="E305" s="539"/>
      <c r="F305" s="539"/>
      <c r="G305" s="539"/>
      <c r="H305" s="539"/>
      <c r="I305" s="539"/>
      <c r="J305" s="542"/>
    </row>
    <row r="306" spans="1:10" ht="20.350000000000001">
      <c r="A306" s="549" t="s">
        <v>116</v>
      </c>
      <c r="B306" s="561" t="s">
        <v>721</v>
      </c>
      <c r="C306" s="935"/>
      <c r="D306" s="568"/>
      <c r="E306" s="539"/>
      <c r="F306" s="539"/>
      <c r="G306" s="539"/>
      <c r="H306" s="539"/>
      <c r="I306" s="539"/>
      <c r="J306" s="528"/>
    </row>
    <row r="307" spans="1:10" ht="20.350000000000001">
      <c r="A307" s="553"/>
      <c r="B307" s="561" t="s">
        <v>722</v>
      </c>
      <c r="C307" s="935"/>
      <c r="D307" s="568"/>
      <c r="E307" s="539"/>
      <c r="F307" s="539"/>
      <c r="G307" s="539"/>
      <c r="H307" s="539"/>
      <c r="I307" s="539"/>
      <c r="J307" s="528"/>
    </row>
    <row r="308" spans="1:10" ht="20.350000000000001">
      <c r="A308" s="553"/>
      <c r="B308" s="552" t="s">
        <v>723</v>
      </c>
      <c r="C308" s="825"/>
      <c r="D308" s="825" t="s">
        <v>10</v>
      </c>
      <c r="E308" s="828"/>
      <c r="F308" s="539"/>
      <c r="G308" s="828"/>
      <c r="H308" s="539"/>
      <c r="I308" s="539"/>
      <c r="J308" s="528"/>
    </row>
    <row r="309" spans="1:10" ht="20.350000000000001">
      <c r="A309" s="553"/>
      <c r="B309" s="552" t="s">
        <v>866</v>
      </c>
      <c r="C309" s="825"/>
      <c r="D309" s="825" t="s">
        <v>10</v>
      </c>
      <c r="E309" s="828"/>
      <c r="F309" s="539"/>
      <c r="G309" s="828"/>
      <c r="H309" s="539"/>
      <c r="I309" s="539"/>
      <c r="J309" s="528"/>
    </row>
    <row r="310" spans="1:10" ht="20.350000000000001">
      <c r="A310" s="553"/>
      <c r="B310" s="552" t="s">
        <v>867</v>
      </c>
      <c r="C310" s="825"/>
      <c r="D310" s="825" t="s">
        <v>10</v>
      </c>
      <c r="E310" s="828"/>
      <c r="F310" s="539"/>
      <c r="G310" s="828"/>
      <c r="H310" s="539"/>
      <c r="I310" s="539"/>
      <c r="J310" s="528"/>
    </row>
    <row r="311" spans="1:10" ht="20.350000000000001">
      <c r="A311" s="553"/>
      <c r="B311" s="552" t="s">
        <v>733</v>
      </c>
      <c r="C311" s="825"/>
      <c r="D311" s="825" t="s">
        <v>3</v>
      </c>
      <c r="E311" s="828"/>
      <c r="F311" s="828"/>
      <c r="G311" s="829"/>
      <c r="H311" s="829"/>
      <c r="I311" s="539"/>
      <c r="J311" s="528"/>
    </row>
    <row r="312" spans="1:10" ht="20.350000000000001">
      <c r="A312" s="553"/>
      <c r="B312" s="552" t="s">
        <v>734</v>
      </c>
      <c r="C312" s="825"/>
      <c r="D312" s="825" t="s">
        <v>3</v>
      </c>
      <c r="E312" s="828"/>
      <c r="F312" s="828"/>
      <c r="G312" s="829"/>
      <c r="H312" s="829"/>
      <c r="I312" s="539"/>
      <c r="J312" s="528"/>
    </row>
    <row r="313" spans="1:10" ht="20.350000000000001">
      <c r="A313" s="555" t="s">
        <v>117</v>
      </c>
      <c r="B313" s="561" t="s">
        <v>735</v>
      </c>
      <c r="C313" s="551"/>
      <c r="D313" s="551"/>
      <c r="E313" s="819"/>
      <c r="F313" s="539"/>
      <c r="G313" s="828"/>
      <c r="H313" s="539"/>
      <c r="I313" s="539"/>
      <c r="J313" s="528"/>
    </row>
    <row r="314" spans="1:10" ht="20.350000000000001">
      <c r="A314" s="555"/>
      <c r="B314" s="561" t="s">
        <v>868</v>
      </c>
      <c r="C314" s="551"/>
      <c r="D314" s="551"/>
      <c r="E314" s="819"/>
      <c r="F314" s="539"/>
      <c r="G314" s="828"/>
      <c r="H314" s="539"/>
      <c r="I314" s="539"/>
      <c r="J314" s="528"/>
    </row>
    <row r="315" spans="1:10" ht="20.350000000000001">
      <c r="A315" s="555"/>
      <c r="B315" s="552" t="s">
        <v>869</v>
      </c>
      <c r="C315" s="825"/>
      <c r="D315" s="825" t="s">
        <v>10</v>
      </c>
      <c r="E315" s="828"/>
      <c r="F315" s="539"/>
      <c r="G315" s="828"/>
      <c r="H315" s="539"/>
      <c r="I315" s="539"/>
      <c r="J315" s="528"/>
    </row>
    <row r="316" spans="1:10" ht="20.350000000000001">
      <c r="A316" s="555"/>
      <c r="B316" s="552" t="s">
        <v>870</v>
      </c>
      <c r="C316" s="825"/>
      <c r="D316" s="825" t="s">
        <v>10</v>
      </c>
      <c r="E316" s="828"/>
      <c r="F316" s="539"/>
      <c r="G316" s="828"/>
      <c r="H316" s="539"/>
      <c r="I316" s="539"/>
      <c r="J316" s="528"/>
    </row>
    <row r="317" spans="1:10" ht="20.350000000000001">
      <c r="A317" s="555"/>
      <c r="B317" s="552" t="s">
        <v>871</v>
      </c>
      <c r="C317" s="825"/>
      <c r="D317" s="825" t="s">
        <v>10</v>
      </c>
      <c r="E317" s="828"/>
      <c r="F317" s="539"/>
      <c r="G317" s="828"/>
      <c r="H317" s="539"/>
      <c r="I317" s="539"/>
      <c r="J317" s="528"/>
    </row>
    <row r="318" spans="1:10" ht="20.350000000000001">
      <c r="A318" s="555"/>
      <c r="B318" s="552" t="s">
        <v>745</v>
      </c>
      <c r="C318" s="825"/>
      <c r="D318" s="825" t="s">
        <v>3</v>
      </c>
      <c r="E318" s="828"/>
      <c r="F318" s="828"/>
      <c r="G318" s="829"/>
      <c r="H318" s="829"/>
      <c r="I318" s="539"/>
      <c r="J318" s="528"/>
    </row>
    <row r="319" spans="1:10" ht="20.350000000000001">
      <c r="A319" s="555" t="s">
        <v>560</v>
      </c>
      <c r="B319" s="561" t="s">
        <v>746</v>
      </c>
      <c r="C319" s="551"/>
      <c r="D319" s="551"/>
      <c r="E319" s="819"/>
      <c r="F319" s="539"/>
      <c r="G319" s="828"/>
      <c r="H319" s="539"/>
      <c r="I319" s="539"/>
      <c r="J319" s="528"/>
    </row>
    <row r="320" spans="1:10" ht="20.350000000000001">
      <c r="A320" s="555"/>
      <c r="B320" s="552" t="s">
        <v>872</v>
      </c>
      <c r="C320" s="825"/>
      <c r="D320" s="825" t="s">
        <v>10</v>
      </c>
      <c r="E320" s="828"/>
      <c r="F320" s="539"/>
      <c r="G320" s="828"/>
      <c r="H320" s="539"/>
      <c r="I320" s="539"/>
      <c r="J320" s="528"/>
    </row>
    <row r="321" spans="1:10" ht="20.350000000000001">
      <c r="A321" s="555"/>
      <c r="B321" s="552" t="s">
        <v>747</v>
      </c>
      <c r="C321" s="825"/>
      <c r="D321" s="825" t="s">
        <v>10</v>
      </c>
      <c r="E321" s="828"/>
      <c r="F321" s="539"/>
      <c r="G321" s="828"/>
      <c r="H321" s="539"/>
      <c r="I321" s="539"/>
      <c r="J321" s="528"/>
    </row>
    <row r="322" spans="1:10" ht="20.350000000000001">
      <c r="A322" s="555"/>
      <c r="B322" s="552" t="s">
        <v>733</v>
      </c>
      <c r="C322" s="825"/>
      <c r="D322" s="825" t="s">
        <v>3</v>
      </c>
      <c r="E322" s="828"/>
      <c r="F322" s="828"/>
      <c r="G322" s="829"/>
      <c r="H322" s="829"/>
      <c r="I322" s="539"/>
      <c r="J322" s="528"/>
    </row>
    <row r="323" spans="1:10" ht="20.350000000000001">
      <c r="A323" s="555"/>
      <c r="B323" s="552" t="s">
        <v>734</v>
      </c>
      <c r="C323" s="825"/>
      <c r="D323" s="825" t="s">
        <v>3</v>
      </c>
      <c r="E323" s="828"/>
      <c r="F323" s="828"/>
      <c r="G323" s="829"/>
      <c r="H323" s="829"/>
      <c r="I323" s="539"/>
      <c r="J323" s="528"/>
    </row>
    <row r="324" spans="1:10" ht="20.350000000000001">
      <c r="A324" s="555" t="s">
        <v>561</v>
      </c>
      <c r="B324" s="561" t="s">
        <v>750</v>
      </c>
      <c r="C324" s="551"/>
      <c r="D324" s="551"/>
      <c r="E324" s="819"/>
      <c r="F324" s="539"/>
      <c r="G324" s="828"/>
      <c r="H324" s="539"/>
      <c r="I324" s="539"/>
      <c r="J324" s="528"/>
    </row>
    <row r="325" spans="1:10" ht="20.350000000000001">
      <c r="A325" s="555"/>
      <c r="B325" s="552" t="s">
        <v>873</v>
      </c>
      <c r="C325" s="825"/>
      <c r="D325" s="825" t="s">
        <v>10</v>
      </c>
      <c r="E325" s="828"/>
      <c r="F325" s="539"/>
      <c r="G325" s="828"/>
      <c r="H325" s="539"/>
      <c r="I325" s="539"/>
      <c r="J325" s="528"/>
    </row>
    <row r="326" spans="1:10" ht="20.350000000000001">
      <c r="A326" s="555"/>
      <c r="B326" s="552" t="s">
        <v>874</v>
      </c>
      <c r="C326" s="825"/>
      <c r="D326" s="825" t="s">
        <v>10</v>
      </c>
      <c r="E326" s="828"/>
      <c r="F326" s="539"/>
      <c r="G326" s="828"/>
      <c r="H326" s="539"/>
      <c r="I326" s="539"/>
      <c r="J326" s="528"/>
    </row>
    <row r="327" spans="1:10" ht="20.350000000000001">
      <c r="A327" s="555"/>
      <c r="B327" s="552" t="s">
        <v>745</v>
      </c>
      <c r="C327" s="825"/>
      <c r="D327" s="825" t="s">
        <v>3</v>
      </c>
      <c r="E327" s="828"/>
      <c r="F327" s="828"/>
      <c r="G327" s="829"/>
      <c r="H327" s="829"/>
      <c r="I327" s="539"/>
      <c r="J327" s="528"/>
    </row>
    <row r="328" spans="1:10" ht="20.350000000000001">
      <c r="A328" s="555" t="s">
        <v>563</v>
      </c>
      <c r="B328" s="561" t="s">
        <v>754</v>
      </c>
      <c r="C328" s="551"/>
      <c r="D328" s="551"/>
      <c r="E328" s="828"/>
      <c r="F328" s="539"/>
      <c r="G328" s="828"/>
      <c r="H328" s="539"/>
      <c r="I328" s="539"/>
      <c r="J328" s="528"/>
    </row>
    <row r="329" spans="1:10" ht="20.350000000000001">
      <c r="A329" s="553"/>
      <c r="B329" s="552" t="s">
        <v>875</v>
      </c>
      <c r="C329" s="945"/>
      <c r="D329" s="825" t="s">
        <v>10</v>
      </c>
      <c r="E329" s="824"/>
      <c r="F329" s="539"/>
      <c r="G329" s="824"/>
      <c r="H329" s="539"/>
      <c r="I329" s="539"/>
      <c r="J329" s="528"/>
    </row>
    <row r="330" spans="1:10" ht="20.350000000000001">
      <c r="A330" s="553"/>
      <c r="B330" s="552" t="s">
        <v>876</v>
      </c>
      <c r="C330" s="945"/>
      <c r="D330" s="825" t="s">
        <v>10</v>
      </c>
      <c r="E330" s="828"/>
      <c r="F330" s="539"/>
      <c r="G330" s="828"/>
      <c r="H330" s="539"/>
      <c r="I330" s="539"/>
      <c r="J330" s="528"/>
    </row>
    <row r="331" spans="1:10" ht="20.350000000000001">
      <c r="A331" s="553"/>
      <c r="B331" s="552" t="s">
        <v>758</v>
      </c>
      <c r="C331" s="945"/>
      <c r="D331" s="825" t="s">
        <v>759</v>
      </c>
      <c r="E331" s="828"/>
      <c r="F331" s="539"/>
      <c r="G331" s="828"/>
      <c r="H331" s="539"/>
      <c r="I331" s="539"/>
      <c r="J331" s="528"/>
    </row>
    <row r="332" spans="1:10" ht="20.350000000000001">
      <c r="A332" s="553"/>
      <c r="B332" s="552"/>
      <c r="C332" s="945"/>
      <c r="D332" s="825"/>
      <c r="E332" s="828"/>
      <c r="F332" s="539"/>
      <c r="G332" s="828"/>
      <c r="H332" s="539"/>
      <c r="I332" s="539"/>
      <c r="J332" s="528"/>
    </row>
    <row r="333" spans="1:10" ht="20.350000000000001">
      <c r="A333" s="587"/>
      <c r="B333" s="588" t="s">
        <v>877</v>
      </c>
      <c r="C333" s="946"/>
      <c r="D333" s="589"/>
      <c r="E333" s="590"/>
      <c r="F333" s="585"/>
      <c r="G333" s="585"/>
      <c r="H333" s="585"/>
      <c r="I333" s="585"/>
      <c r="J333" s="591"/>
    </row>
    <row r="334" spans="1:10" ht="20.350000000000001">
      <c r="A334" s="556"/>
      <c r="B334" s="592"/>
      <c r="C334" s="947"/>
      <c r="D334" s="830"/>
      <c r="E334" s="831"/>
      <c r="F334" s="539"/>
      <c r="G334" s="831"/>
      <c r="H334" s="539"/>
      <c r="I334" s="539"/>
      <c r="J334" s="528"/>
    </row>
    <row r="335" spans="1:10" ht="20.350000000000001">
      <c r="A335" s="549">
        <v>2.2999999999999998</v>
      </c>
      <c r="B335" s="561" t="s">
        <v>761</v>
      </c>
      <c r="C335" s="551"/>
      <c r="D335" s="551"/>
      <c r="E335" s="828"/>
      <c r="F335" s="539"/>
      <c r="G335" s="828"/>
      <c r="H335" s="539"/>
      <c r="I335" s="539"/>
      <c r="J335" s="528"/>
    </row>
    <row r="336" spans="1:10" ht="20.350000000000001">
      <c r="A336" s="549" t="s">
        <v>574</v>
      </c>
      <c r="B336" s="561" t="s">
        <v>762</v>
      </c>
      <c r="C336" s="551"/>
      <c r="D336" s="551"/>
      <c r="E336" s="829"/>
      <c r="F336" s="539"/>
      <c r="G336" s="829"/>
      <c r="H336" s="539"/>
      <c r="I336" s="539"/>
      <c r="J336" s="528"/>
    </row>
    <row r="337" spans="1:10" ht="20.350000000000001">
      <c r="A337" s="549"/>
      <c r="B337" s="552" t="s">
        <v>763</v>
      </c>
      <c r="C337" s="825"/>
      <c r="D337" s="825" t="s">
        <v>2</v>
      </c>
      <c r="E337" s="829"/>
      <c r="F337" s="539"/>
      <c r="G337" s="829"/>
      <c r="H337" s="539"/>
      <c r="I337" s="539"/>
      <c r="J337" s="528"/>
    </row>
    <row r="338" spans="1:10" ht="20.350000000000001">
      <c r="A338" s="549"/>
      <c r="B338" s="552" t="s">
        <v>878</v>
      </c>
      <c r="C338" s="825"/>
      <c r="D338" s="825" t="s">
        <v>2</v>
      </c>
      <c r="E338" s="828"/>
      <c r="F338" s="539"/>
      <c r="G338" s="829"/>
      <c r="H338" s="539"/>
      <c r="I338" s="539"/>
      <c r="J338" s="528"/>
    </row>
    <row r="339" spans="1:10" ht="20.350000000000001">
      <c r="A339" s="549" t="s">
        <v>575</v>
      </c>
      <c r="B339" s="561" t="s">
        <v>766</v>
      </c>
      <c r="C339" s="551"/>
      <c r="D339" s="551"/>
      <c r="E339" s="828"/>
      <c r="F339" s="539"/>
      <c r="G339" s="828"/>
      <c r="H339" s="539"/>
      <c r="I339" s="539"/>
      <c r="J339" s="528"/>
    </row>
    <row r="340" spans="1:10" ht="20.350000000000001">
      <c r="A340" s="549"/>
      <c r="B340" s="552" t="s">
        <v>767</v>
      </c>
      <c r="C340" s="825"/>
      <c r="D340" s="551" t="s">
        <v>2</v>
      </c>
      <c r="E340" s="828"/>
      <c r="F340" s="539"/>
      <c r="G340" s="828"/>
      <c r="H340" s="539"/>
      <c r="I340" s="539"/>
      <c r="J340" s="528"/>
    </row>
    <row r="341" spans="1:10" ht="20.350000000000001">
      <c r="A341" s="549"/>
      <c r="B341" s="552" t="s">
        <v>879</v>
      </c>
      <c r="C341" s="825"/>
      <c r="D341" s="551" t="s">
        <v>2</v>
      </c>
      <c r="E341" s="828"/>
      <c r="F341" s="539"/>
      <c r="G341" s="828"/>
      <c r="H341" s="539"/>
      <c r="I341" s="539"/>
      <c r="J341" s="528"/>
    </row>
    <row r="342" spans="1:10" ht="20.350000000000001">
      <c r="A342" s="549" t="s">
        <v>576</v>
      </c>
      <c r="B342" s="561" t="s">
        <v>778</v>
      </c>
      <c r="C342" s="825"/>
      <c r="D342" s="551"/>
      <c r="E342" s="828"/>
      <c r="F342" s="539"/>
      <c r="G342" s="828"/>
      <c r="H342" s="539"/>
      <c r="I342" s="539"/>
      <c r="J342" s="528"/>
    </row>
    <row r="343" spans="1:10" ht="20.350000000000001">
      <c r="A343" s="593"/>
      <c r="B343" s="552" t="s">
        <v>779</v>
      </c>
      <c r="C343" s="825"/>
      <c r="D343" s="825" t="s">
        <v>10</v>
      </c>
      <c r="E343" s="828"/>
      <c r="F343" s="539"/>
      <c r="G343" s="828"/>
      <c r="H343" s="539"/>
      <c r="I343" s="539"/>
      <c r="J343" s="528"/>
    </row>
    <row r="344" spans="1:10" ht="20.350000000000001">
      <c r="A344" s="594"/>
      <c r="B344" s="552" t="s">
        <v>780</v>
      </c>
      <c r="C344" s="825"/>
      <c r="D344" s="825" t="s">
        <v>10</v>
      </c>
      <c r="E344" s="828"/>
      <c r="F344" s="539"/>
      <c r="G344" s="828"/>
      <c r="H344" s="539"/>
      <c r="I344" s="539"/>
      <c r="J344" s="528"/>
    </row>
    <row r="345" spans="1:10" ht="20.350000000000001">
      <c r="A345" s="594"/>
      <c r="B345" s="552" t="s">
        <v>781</v>
      </c>
      <c r="C345" s="825"/>
      <c r="D345" s="825" t="s">
        <v>10</v>
      </c>
      <c r="E345" s="828"/>
      <c r="F345" s="539"/>
      <c r="G345" s="828"/>
      <c r="H345" s="539"/>
      <c r="I345" s="539"/>
      <c r="J345" s="528"/>
    </row>
    <row r="346" spans="1:10" ht="20.350000000000001">
      <c r="A346" s="594"/>
      <c r="B346" s="552" t="s">
        <v>880</v>
      </c>
      <c r="C346" s="825"/>
      <c r="D346" s="825" t="s">
        <v>10</v>
      </c>
      <c r="E346" s="828"/>
      <c r="F346" s="539"/>
      <c r="G346" s="828"/>
      <c r="H346" s="539"/>
      <c r="I346" s="539"/>
      <c r="J346" s="528"/>
    </row>
    <row r="347" spans="1:10" ht="20.350000000000001">
      <c r="A347" s="594"/>
      <c r="B347" s="552" t="s">
        <v>881</v>
      </c>
      <c r="C347" s="825"/>
      <c r="D347" s="825" t="s">
        <v>10</v>
      </c>
      <c r="E347" s="828"/>
      <c r="F347" s="539"/>
      <c r="G347" s="828"/>
      <c r="H347" s="539"/>
      <c r="I347" s="539"/>
      <c r="J347" s="528"/>
    </row>
    <row r="348" spans="1:10" ht="20.350000000000001">
      <c r="A348" s="553"/>
      <c r="B348" s="552" t="s">
        <v>789</v>
      </c>
      <c r="C348" s="825"/>
      <c r="D348" s="825" t="s">
        <v>3</v>
      </c>
      <c r="E348" s="828"/>
      <c r="F348" s="828"/>
      <c r="G348" s="829"/>
      <c r="H348" s="829"/>
      <c r="I348" s="539"/>
      <c r="J348" s="528"/>
    </row>
    <row r="349" spans="1:10" ht="20.350000000000001">
      <c r="A349" s="549" t="s">
        <v>577</v>
      </c>
      <c r="B349" s="561" t="s">
        <v>790</v>
      </c>
      <c r="C349" s="825"/>
      <c r="D349" s="551"/>
      <c r="E349" s="828"/>
      <c r="F349" s="539"/>
      <c r="G349" s="828"/>
      <c r="H349" s="539"/>
      <c r="I349" s="539"/>
      <c r="J349" s="528"/>
    </row>
    <row r="350" spans="1:10" ht="20.350000000000001">
      <c r="A350" s="549"/>
      <c r="B350" s="552" t="s">
        <v>792</v>
      </c>
      <c r="C350" s="825"/>
      <c r="D350" s="825" t="s">
        <v>10</v>
      </c>
      <c r="E350" s="828"/>
      <c r="F350" s="539"/>
      <c r="G350" s="828"/>
      <c r="H350" s="539"/>
      <c r="I350" s="539"/>
      <c r="J350" s="528"/>
    </row>
    <row r="351" spans="1:10" ht="20.350000000000001">
      <c r="A351" s="556"/>
      <c r="B351" s="561" t="s">
        <v>798</v>
      </c>
      <c r="C351" s="825"/>
      <c r="D351" s="825"/>
      <c r="E351" s="828"/>
      <c r="F351" s="539"/>
      <c r="G351" s="828"/>
      <c r="H351" s="539"/>
      <c r="I351" s="539"/>
      <c r="J351" s="528"/>
    </row>
    <row r="352" spans="1:10" ht="20.350000000000001">
      <c r="A352" s="556"/>
      <c r="B352" s="552" t="s">
        <v>799</v>
      </c>
      <c r="C352" s="825"/>
      <c r="D352" s="825" t="s">
        <v>10</v>
      </c>
      <c r="E352" s="828"/>
      <c r="F352" s="539"/>
      <c r="G352" s="828"/>
      <c r="H352" s="539"/>
      <c r="I352" s="539"/>
      <c r="J352" s="528"/>
    </row>
    <row r="353" spans="1:10" ht="20.350000000000001">
      <c r="A353" s="556"/>
      <c r="B353" s="552" t="s">
        <v>882</v>
      </c>
      <c r="C353" s="825"/>
      <c r="D353" s="825" t="s">
        <v>10</v>
      </c>
      <c r="E353" s="828"/>
      <c r="F353" s="539"/>
      <c r="G353" s="828"/>
      <c r="H353" s="539"/>
      <c r="I353" s="539"/>
      <c r="J353" s="528"/>
    </row>
    <row r="354" spans="1:10" ht="20.350000000000001">
      <c r="A354" s="556"/>
      <c r="B354" s="552" t="s">
        <v>804</v>
      </c>
      <c r="C354" s="825"/>
      <c r="D354" s="825" t="s">
        <v>3</v>
      </c>
      <c r="E354" s="828"/>
      <c r="F354" s="828"/>
      <c r="G354" s="829"/>
      <c r="H354" s="829"/>
      <c r="I354" s="539"/>
      <c r="J354" s="528"/>
    </row>
    <row r="355" spans="1:10" ht="20.350000000000001">
      <c r="A355" s="556"/>
      <c r="B355" s="552" t="s">
        <v>805</v>
      </c>
      <c r="C355" s="825"/>
      <c r="D355" s="825" t="s">
        <v>3</v>
      </c>
      <c r="E355" s="828"/>
      <c r="F355" s="828"/>
      <c r="G355" s="829"/>
      <c r="H355" s="829"/>
      <c r="I355" s="539"/>
      <c r="J355" s="528"/>
    </row>
    <row r="356" spans="1:10" ht="20.350000000000001">
      <c r="A356" s="556"/>
      <c r="B356" s="552"/>
      <c r="C356" s="825"/>
      <c r="D356" s="825"/>
      <c r="E356" s="828"/>
      <c r="F356" s="828"/>
      <c r="G356" s="829"/>
      <c r="H356" s="829"/>
      <c r="I356" s="539"/>
      <c r="J356" s="528"/>
    </row>
    <row r="357" spans="1:10" ht="20.350000000000001">
      <c r="A357" s="587"/>
      <c r="B357" s="588" t="s">
        <v>883</v>
      </c>
      <c r="C357" s="946"/>
      <c r="D357" s="589"/>
      <c r="E357" s="590"/>
      <c r="F357" s="585"/>
      <c r="G357" s="585"/>
      <c r="H357" s="585"/>
      <c r="I357" s="585"/>
      <c r="J357" s="585"/>
    </row>
    <row r="358" spans="1:10" ht="20.350000000000001">
      <c r="A358" s="556"/>
      <c r="B358" s="592"/>
      <c r="C358" s="825"/>
      <c r="D358" s="832"/>
      <c r="E358" s="828"/>
      <c r="F358" s="539"/>
      <c r="G358" s="828"/>
      <c r="H358" s="539"/>
      <c r="I358" s="539"/>
      <c r="J358" s="528"/>
    </row>
    <row r="359" spans="1:10" ht="20.350000000000001">
      <c r="A359" s="549">
        <v>2.4</v>
      </c>
      <c r="B359" s="561" t="s">
        <v>841</v>
      </c>
      <c r="C359" s="825"/>
      <c r="D359" s="551"/>
      <c r="E359" s="829"/>
      <c r="F359" s="539"/>
      <c r="G359" s="828"/>
      <c r="H359" s="539"/>
      <c r="I359" s="539"/>
      <c r="J359" s="528"/>
    </row>
    <row r="360" spans="1:10" ht="20.350000000000001">
      <c r="A360" s="549"/>
      <c r="B360" s="552" t="s">
        <v>1192</v>
      </c>
      <c r="C360" s="825"/>
      <c r="D360" s="551" t="s">
        <v>2</v>
      </c>
      <c r="E360" s="829"/>
      <c r="F360" s="539"/>
      <c r="G360" s="828"/>
      <c r="H360" s="539"/>
      <c r="I360" s="539"/>
      <c r="J360" s="528"/>
    </row>
    <row r="361" spans="1:10" ht="20.350000000000001">
      <c r="A361" s="556"/>
      <c r="B361" s="552" t="s">
        <v>884</v>
      </c>
      <c r="C361" s="825"/>
      <c r="D361" s="551" t="s">
        <v>122</v>
      </c>
      <c r="E361" s="828"/>
      <c r="F361" s="539"/>
      <c r="G361" s="828"/>
      <c r="H361" s="539"/>
      <c r="I361" s="539"/>
      <c r="J361" s="528"/>
    </row>
    <row r="362" spans="1:10" ht="20.350000000000001">
      <c r="A362" s="556"/>
      <c r="B362" s="552" t="s">
        <v>847</v>
      </c>
      <c r="C362" s="825"/>
      <c r="D362" s="551" t="s">
        <v>122</v>
      </c>
      <c r="E362" s="824"/>
      <c r="F362" s="539"/>
      <c r="G362" s="824"/>
      <c r="H362" s="539"/>
      <c r="I362" s="539"/>
      <c r="J362" s="528"/>
    </row>
    <row r="363" spans="1:10" ht="20.350000000000001">
      <c r="A363" s="556"/>
      <c r="B363" s="552" t="s">
        <v>848</v>
      </c>
      <c r="C363" s="825"/>
      <c r="D363" s="551" t="s">
        <v>3</v>
      </c>
      <c r="E363" s="828"/>
      <c r="F363" s="539"/>
      <c r="G363" s="828"/>
      <c r="H363" s="539"/>
      <c r="I363" s="539"/>
      <c r="J363" s="528"/>
    </row>
    <row r="364" spans="1:10" ht="20.350000000000001">
      <c r="A364" s="556"/>
      <c r="B364" s="552"/>
      <c r="C364" s="825"/>
      <c r="D364" s="551"/>
      <c r="E364" s="828"/>
      <c r="F364" s="539"/>
      <c r="G364" s="828"/>
      <c r="H364" s="539"/>
      <c r="I364" s="539"/>
      <c r="J364" s="528"/>
    </row>
    <row r="365" spans="1:10" ht="20.350000000000001">
      <c r="A365" s="587"/>
      <c r="B365" s="588" t="s">
        <v>885</v>
      </c>
      <c r="C365" s="946"/>
      <c r="D365" s="595"/>
      <c r="E365" s="590"/>
      <c r="F365" s="585"/>
      <c r="G365" s="585"/>
      <c r="H365" s="585"/>
      <c r="I365" s="585"/>
      <c r="J365" s="596"/>
    </row>
    <row r="366" spans="1:10" ht="20.350000000000001">
      <c r="A366" s="566"/>
      <c r="B366" s="567"/>
      <c r="C366" s="935"/>
      <c r="D366" s="568"/>
      <c r="E366" s="539"/>
      <c r="F366" s="539"/>
      <c r="G366" s="539"/>
      <c r="H366" s="539"/>
      <c r="I366" s="539"/>
      <c r="J366" s="528"/>
    </row>
    <row r="367" spans="1:10" ht="20.350000000000001">
      <c r="A367" s="597"/>
      <c r="B367" s="598" t="s">
        <v>886</v>
      </c>
      <c r="C367" s="948"/>
      <c r="D367" s="599"/>
      <c r="E367" s="600"/>
      <c r="F367" s="601"/>
      <c r="G367" s="601"/>
      <c r="H367" s="601"/>
      <c r="I367" s="601"/>
      <c r="J367" s="602"/>
    </row>
    <row r="368" spans="1:10" ht="20.350000000000001">
      <c r="A368" s="566"/>
      <c r="B368" s="567"/>
      <c r="C368" s="935"/>
      <c r="D368" s="568"/>
      <c r="E368" s="539"/>
      <c r="F368" s="539"/>
      <c r="G368" s="539"/>
      <c r="H368" s="539"/>
      <c r="I368" s="539"/>
      <c r="J368" s="528"/>
    </row>
    <row r="369" spans="1:10" ht="20.350000000000001">
      <c r="A369" s="549">
        <v>3</v>
      </c>
      <c r="B369" s="550" t="s">
        <v>118</v>
      </c>
      <c r="C369" s="949"/>
      <c r="D369" s="603"/>
      <c r="E369" s="833"/>
      <c r="F369" s="833"/>
      <c r="G369" s="833"/>
      <c r="H369" s="834"/>
      <c r="I369" s="833"/>
      <c r="J369" s="517"/>
    </row>
    <row r="370" spans="1:10" ht="20.350000000000001">
      <c r="A370" s="549">
        <v>3.1</v>
      </c>
      <c r="B370" s="550" t="s">
        <v>119</v>
      </c>
      <c r="C370" s="949"/>
      <c r="D370" s="603"/>
      <c r="E370" s="833"/>
      <c r="F370" s="833"/>
      <c r="G370" s="833"/>
      <c r="H370" s="834"/>
      <c r="I370" s="833"/>
      <c r="J370" s="517"/>
    </row>
    <row r="371" spans="1:10" ht="20.350000000000001">
      <c r="A371" s="549"/>
      <c r="B371" s="604" t="s">
        <v>887</v>
      </c>
      <c r="C371" s="825"/>
      <c r="D371" s="825" t="s">
        <v>2</v>
      </c>
      <c r="E371" s="828"/>
      <c r="F371" s="828"/>
      <c r="G371" s="828"/>
      <c r="H371" s="829"/>
      <c r="I371" s="828"/>
      <c r="J371" s="517"/>
    </row>
    <row r="372" spans="1:10" ht="20.350000000000001">
      <c r="A372" s="549"/>
      <c r="B372" s="604" t="s">
        <v>888</v>
      </c>
      <c r="C372" s="825"/>
      <c r="D372" s="825" t="s">
        <v>2</v>
      </c>
      <c r="E372" s="828"/>
      <c r="F372" s="828"/>
      <c r="G372" s="828"/>
      <c r="H372" s="829"/>
      <c r="I372" s="828"/>
      <c r="J372" s="517"/>
    </row>
    <row r="373" spans="1:10" ht="20.350000000000001">
      <c r="A373" s="549"/>
      <c r="B373" s="604" t="s">
        <v>889</v>
      </c>
      <c r="C373" s="825"/>
      <c r="D373" s="825" t="s">
        <v>2</v>
      </c>
      <c r="E373" s="828"/>
      <c r="F373" s="828"/>
      <c r="G373" s="828"/>
      <c r="H373" s="829"/>
      <c r="I373" s="828"/>
      <c r="J373" s="517"/>
    </row>
    <row r="374" spans="1:10" ht="20.350000000000001">
      <c r="A374" s="549"/>
      <c r="B374" s="604" t="s">
        <v>890</v>
      </c>
      <c r="C374" s="825"/>
      <c r="D374" s="825" t="s">
        <v>2</v>
      </c>
      <c r="E374" s="828"/>
      <c r="F374" s="828"/>
      <c r="G374" s="828"/>
      <c r="H374" s="829"/>
      <c r="I374" s="828"/>
      <c r="J374" s="517"/>
    </row>
    <row r="375" spans="1:10" ht="20.350000000000001">
      <c r="A375" s="549"/>
      <c r="B375" s="604" t="s">
        <v>891</v>
      </c>
      <c r="C375" s="825"/>
      <c r="D375" s="825" t="s">
        <v>2</v>
      </c>
      <c r="E375" s="828"/>
      <c r="F375" s="828"/>
      <c r="G375" s="828"/>
      <c r="H375" s="829"/>
      <c r="I375" s="828"/>
      <c r="J375" s="517"/>
    </row>
    <row r="376" spans="1:10" ht="20.350000000000001">
      <c r="A376" s="549"/>
      <c r="B376" s="604" t="s">
        <v>892</v>
      </c>
      <c r="C376" s="825"/>
      <c r="D376" s="825" t="s">
        <v>2</v>
      </c>
      <c r="E376" s="828"/>
      <c r="F376" s="828"/>
      <c r="G376" s="828"/>
      <c r="H376" s="829"/>
      <c r="I376" s="828"/>
      <c r="J376" s="517"/>
    </row>
    <row r="377" spans="1:10" ht="20.350000000000001">
      <c r="A377" s="549"/>
      <c r="B377" s="604" t="s">
        <v>893</v>
      </c>
      <c r="C377" s="825"/>
      <c r="D377" s="825" t="s">
        <v>2</v>
      </c>
      <c r="E377" s="828"/>
      <c r="F377" s="828"/>
      <c r="G377" s="828"/>
      <c r="H377" s="829"/>
      <c r="I377" s="828"/>
      <c r="J377" s="517"/>
    </row>
    <row r="378" spans="1:10" ht="20.350000000000001">
      <c r="A378" s="549"/>
      <c r="B378" s="604" t="s">
        <v>894</v>
      </c>
      <c r="C378" s="825"/>
      <c r="D378" s="825" t="s">
        <v>2</v>
      </c>
      <c r="E378" s="828"/>
      <c r="F378" s="828"/>
      <c r="G378" s="828"/>
      <c r="H378" s="829"/>
      <c r="I378" s="828"/>
      <c r="J378" s="517"/>
    </row>
    <row r="379" spans="1:10" ht="20.350000000000001">
      <c r="A379" s="549"/>
      <c r="B379" s="604" t="s">
        <v>895</v>
      </c>
      <c r="C379" s="825"/>
      <c r="D379" s="825" t="s">
        <v>2</v>
      </c>
      <c r="E379" s="828"/>
      <c r="F379" s="828"/>
      <c r="G379" s="828"/>
      <c r="H379" s="829"/>
      <c r="I379" s="828"/>
      <c r="J379" s="517"/>
    </row>
    <row r="380" spans="1:10" ht="20.350000000000001">
      <c r="A380" s="549"/>
      <c r="B380" s="604" t="s">
        <v>896</v>
      </c>
      <c r="C380" s="825"/>
      <c r="D380" s="825" t="s">
        <v>2</v>
      </c>
      <c r="E380" s="828"/>
      <c r="F380" s="828"/>
      <c r="G380" s="828"/>
      <c r="H380" s="829"/>
      <c r="I380" s="828"/>
      <c r="J380" s="517"/>
    </row>
    <row r="381" spans="1:10" ht="20.350000000000001">
      <c r="A381" s="549"/>
      <c r="B381" s="604" t="s">
        <v>897</v>
      </c>
      <c r="C381" s="825"/>
      <c r="D381" s="825" t="s">
        <v>2</v>
      </c>
      <c r="E381" s="828"/>
      <c r="F381" s="828"/>
      <c r="G381" s="828"/>
      <c r="H381" s="829"/>
      <c r="I381" s="828"/>
      <c r="J381" s="517"/>
    </row>
    <row r="382" spans="1:10" ht="20.350000000000001">
      <c r="A382" s="549"/>
      <c r="B382" s="604" t="s">
        <v>898</v>
      </c>
      <c r="C382" s="825"/>
      <c r="D382" s="825" t="s">
        <v>2</v>
      </c>
      <c r="E382" s="828"/>
      <c r="F382" s="828"/>
      <c r="G382" s="828"/>
      <c r="H382" s="829"/>
      <c r="I382" s="828"/>
      <c r="J382" s="517"/>
    </row>
    <row r="383" spans="1:10" ht="20.350000000000001">
      <c r="A383" s="549"/>
      <c r="B383" s="604" t="s">
        <v>899</v>
      </c>
      <c r="C383" s="825"/>
      <c r="D383" s="825" t="s">
        <v>2</v>
      </c>
      <c r="E383" s="828"/>
      <c r="F383" s="828"/>
      <c r="G383" s="828"/>
      <c r="H383" s="829"/>
      <c r="I383" s="828"/>
      <c r="J383" s="517"/>
    </row>
    <row r="384" spans="1:10" ht="20.350000000000001">
      <c r="A384" s="549"/>
      <c r="B384" s="604" t="s">
        <v>900</v>
      </c>
      <c r="C384" s="825"/>
      <c r="D384" s="825" t="s">
        <v>2</v>
      </c>
      <c r="E384" s="828"/>
      <c r="F384" s="828"/>
      <c r="G384" s="828"/>
      <c r="H384" s="829"/>
      <c r="I384" s="828"/>
      <c r="J384" s="517"/>
    </row>
    <row r="385" spans="1:10" ht="20.350000000000001">
      <c r="A385" s="549"/>
      <c r="B385" s="604"/>
      <c r="C385" s="825"/>
      <c r="D385" s="825"/>
      <c r="E385" s="828"/>
      <c r="F385" s="828"/>
      <c r="G385" s="828"/>
      <c r="H385" s="829"/>
      <c r="I385" s="828"/>
      <c r="J385" s="517"/>
    </row>
    <row r="386" spans="1:10" ht="20.350000000000001">
      <c r="A386" s="549"/>
      <c r="B386" s="883" t="s">
        <v>1158</v>
      </c>
      <c r="C386" s="825"/>
      <c r="D386" s="825"/>
      <c r="E386" s="828"/>
      <c r="F386" s="828"/>
      <c r="G386" s="828"/>
      <c r="H386" s="829"/>
      <c r="I386" s="828"/>
      <c r="J386" s="517"/>
    </row>
    <row r="387" spans="1:10" ht="20.350000000000001">
      <c r="A387" s="549"/>
      <c r="B387" s="604" t="s">
        <v>1193</v>
      </c>
      <c r="C387" s="825"/>
      <c r="D387" s="825" t="s">
        <v>2</v>
      </c>
      <c r="E387" s="828"/>
      <c r="F387" s="828"/>
      <c r="G387" s="828"/>
      <c r="H387" s="829"/>
      <c r="I387" s="828"/>
      <c r="J387" s="517"/>
    </row>
    <row r="388" spans="1:10" ht="20.350000000000001">
      <c r="A388" s="549"/>
      <c r="B388" s="604" t="s">
        <v>1194</v>
      </c>
      <c r="C388" s="825"/>
      <c r="D388" s="825" t="s">
        <v>2</v>
      </c>
      <c r="E388" s="828"/>
      <c r="F388" s="828"/>
      <c r="G388" s="828"/>
      <c r="H388" s="829"/>
      <c r="I388" s="828"/>
      <c r="J388" s="517"/>
    </row>
    <row r="389" spans="1:10" ht="20.350000000000001">
      <c r="A389" s="549"/>
      <c r="B389" s="604" t="s">
        <v>1195</v>
      </c>
      <c r="C389" s="825"/>
      <c r="D389" s="825" t="s">
        <v>2</v>
      </c>
      <c r="E389" s="828"/>
      <c r="F389" s="828"/>
      <c r="G389" s="828"/>
      <c r="H389" s="829"/>
      <c r="I389" s="828"/>
      <c r="J389" s="517"/>
    </row>
    <row r="390" spans="1:10" ht="20.350000000000001">
      <c r="A390" s="549"/>
      <c r="B390" s="604" t="s">
        <v>1196</v>
      </c>
      <c r="C390" s="825"/>
      <c r="D390" s="825" t="s">
        <v>2</v>
      </c>
      <c r="E390" s="828"/>
      <c r="F390" s="828"/>
      <c r="G390" s="828"/>
      <c r="H390" s="829"/>
      <c r="I390" s="828"/>
      <c r="J390" s="517"/>
    </row>
    <row r="391" spans="1:10" ht="20.350000000000001">
      <c r="A391" s="549"/>
      <c r="B391" s="604" t="s">
        <v>1197</v>
      </c>
      <c r="C391" s="825"/>
      <c r="D391" s="825" t="s">
        <v>2</v>
      </c>
      <c r="E391" s="828"/>
      <c r="F391" s="828"/>
      <c r="G391" s="828"/>
      <c r="H391" s="829"/>
      <c r="I391" s="828"/>
      <c r="J391" s="517"/>
    </row>
    <row r="392" spans="1:10" ht="20.350000000000001">
      <c r="A392" s="549"/>
      <c r="B392" s="604" t="s">
        <v>1198</v>
      </c>
      <c r="C392" s="825"/>
      <c r="D392" s="825" t="s">
        <v>2</v>
      </c>
      <c r="E392" s="828"/>
      <c r="F392" s="828"/>
      <c r="G392" s="828"/>
      <c r="H392" s="829"/>
      <c r="I392" s="828"/>
      <c r="J392" s="517"/>
    </row>
    <row r="393" spans="1:10" ht="20.350000000000001">
      <c r="A393" s="549"/>
      <c r="B393" s="604" t="s">
        <v>901</v>
      </c>
      <c r="C393" s="825"/>
      <c r="D393" s="825" t="s">
        <v>3</v>
      </c>
      <c r="E393" s="828"/>
      <c r="F393" s="828"/>
      <c r="G393" s="828"/>
      <c r="H393" s="828"/>
      <c r="I393" s="828"/>
      <c r="J393" s="517"/>
    </row>
    <row r="394" spans="1:10" ht="20.350000000000001">
      <c r="A394" s="549"/>
      <c r="B394" s="604"/>
      <c r="C394" s="825"/>
      <c r="D394" s="825"/>
      <c r="E394" s="828"/>
      <c r="F394" s="828"/>
      <c r="G394" s="828"/>
      <c r="H394" s="828"/>
      <c r="I394" s="828"/>
      <c r="J394" s="517"/>
    </row>
    <row r="395" spans="1:10" ht="20.350000000000001">
      <c r="A395" s="605"/>
      <c r="B395" s="606" t="s">
        <v>902</v>
      </c>
      <c r="C395" s="950"/>
      <c r="D395" s="607"/>
      <c r="E395" s="608"/>
      <c r="F395" s="609"/>
      <c r="G395" s="609"/>
      <c r="H395" s="609"/>
      <c r="I395" s="609"/>
      <c r="J395" s="610"/>
    </row>
    <row r="396" spans="1:10" ht="20.350000000000001">
      <c r="A396" s="556"/>
      <c r="B396" s="549"/>
      <c r="C396" s="825"/>
      <c r="D396" s="832"/>
      <c r="E396" s="828"/>
      <c r="F396" s="831"/>
      <c r="G396" s="828"/>
      <c r="H396" s="831"/>
      <c r="I396" s="831"/>
      <c r="J396" s="517"/>
    </row>
    <row r="397" spans="1:10" ht="20.350000000000001">
      <c r="A397" s="549">
        <v>3.2</v>
      </c>
      <c r="B397" s="550" t="s">
        <v>761</v>
      </c>
      <c r="C397" s="551"/>
      <c r="D397" s="551"/>
      <c r="E397" s="828"/>
      <c r="F397" s="828"/>
      <c r="G397" s="828"/>
      <c r="H397" s="829"/>
      <c r="I397" s="828"/>
      <c r="J397" s="517"/>
    </row>
    <row r="398" spans="1:10" ht="20.350000000000001">
      <c r="A398" s="549" t="s">
        <v>903</v>
      </c>
      <c r="B398" s="550" t="s">
        <v>766</v>
      </c>
      <c r="C398" s="825"/>
      <c r="D398" s="825"/>
      <c r="E398" s="828"/>
      <c r="F398" s="828"/>
      <c r="G398" s="828"/>
      <c r="H398" s="829"/>
      <c r="I398" s="828"/>
      <c r="J398" s="517"/>
    </row>
    <row r="399" spans="1:10" ht="20.350000000000001">
      <c r="A399" s="549"/>
      <c r="B399" s="554" t="s">
        <v>904</v>
      </c>
      <c r="C399" s="825"/>
      <c r="D399" s="825" t="s">
        <v>2</v>
      </c>
      <c r="E399" s="828"/>
      <c r="F399" s="828"/>
      <c r="G399" s="828"/>
      <c r="H399" s="829"/>
      <c r="I399" s="828"/>
      <c r="J399" s="517"/>
    </row>
    <row r="400" spans="1:10" ht="20.350000000000001">
      <c r="A400" s="549" t="s">
        <v>905</v>
      </c>
      <c r="B400" s="550" t="s">
        <v>778</v>
      </c>
      <c r="C400" s="825"/>
      <c r="D400" s="825"/>
      <c r="E400" s="828"/>
      <c r="F400" s="828"/>
      <c r="G400" s="828"/>
      <c r="H400" s="829"/>
      <c r="I400" s="828"/>
      <c r="J400" s="517"/>
    </row>
    <row r="401" spans="1:10" ht="20.350000000000001">
      <c r="A401" s="549"/>
      <c r="B401" s="554" t="s">
        <v>779</v>
      </c>
      <c r="C401" s="825"/>
      <c r="D401" s="825" t="s">
        <v>10</v>
      </c>
      <c r="E401" s="828"/>
      <c r="F401" s="828"/>
      <c r="G401" s="828"/>
      <c r="H401" s="829"/>
      <c r="I401" s="828"/>
      <c r="J401" s="517"/>
    </row>
    <row r="402" spans="1:10" ht="20.350000000000001">
      <c r="A402" s="549"/>
      <c r="B402" s="554" t="s">
        <v>789</v>
      </c>
      <c r="C402" s="825"/>
      <c r="D402" s="825" t="s">
        <v>3</v>
      </c>
      <c r="E402" s="828"/>
      <c r="F402" s="828"/>
      <c r="G402" s="828"/>
      <c r="H402" s="828"/>
      <c r="I402" s="828"/>
      <c r="J402" s="517"/>
    </row>
    <row r="403" spans="1:10" ht="20.350000000000001">
      <c r="A403" s="549" t="s">
        <v>906</v>
      </c>
      <c r="B403" s="550" t="s">
        <v>790</v>
      </c>
      <c r="C403" s="551"/>
      <c r="D403" s="551"/>
      <c r="E403" s="828"/>
      <c r="F403" s="828"/>
      <c r="G403" s="828"/>
      <c r="H403" s="829"/>
      <c r="I403" s="828"/>
      <c r="J403" s="517"/>
    </row>
    <row r="404" spans="1:10" ht="20.350000000000001">
      <c r="A404" s="549"/>
      <c r="B404" s="550" t="s">
        <v>791</v>
      </c>
      <c r="C404" s="825"/>
      <c r="D404" s="825"/>
      <c r="E404" s="828"/>
      <c r="F404" s="828"/>
      <c r="G404" s="828"/>
      <c r="H404" s="829"/>
      <c r="I404" s="828"/>
      <c r="J404" s="517"/>
    </row>
    <row r="405" spans="1:10" ht="20.350000000000001">
      <c r="A405" s="549"/>
      <c r="B405" s="554" t="s">
        <v>792</v>
      </c>
      <c r="C405" s="825"/>
      <c r="D405" s="825" t="s">
        <v>10</v>
      </c>
      <c r="E405" s="828"/>
      <c r="F405" s="828"/>
      <c r="G405" s="828"/>
      <c r="H405" s="829"/>
      <c r="I405" s="828"/>
      <c r="J405" s="517"/>
    </row>
    <row r="406" spans="1:10" ht="20.350000000000001">
      <c r="A406" s="556"/>
      <c r="B406" s="550" t="s">
        <v>798</v>
      </c>
      <c r="C406" s="825"/>
      <c r="D406" s="825"/>
      <c r="E406" s="828"/>
      <c r="F406" s="828"/>
      <c r="G406" s="828"/>
      <c r="H406" s="829"/>
      <c r="I406" s="828"/>
      <c r="J406" s="517"/>
    </row>
    <row r="407" spans="1:10" ht="20.350000000000001">
      <c r="A407" s="556"/>
      <c r="B407" s="554" t="s">
        <v>799</v>
      </c>
      <c r="C407" s="825"/>
      <c r="D407" s="825" t="s">
        <v>10</v>
      </c>
      <c r="E407" s="828"/>
      <c r="F407" s="828"/>
      <c r="G407" s="828"/>
      <c r="H407" s="829"/>
      <c r="I407" s="828"/>
      <c r="J407" s="517"/>
    </row>
    <row r="408" spans="1:10" ht="20.350000000000001">
      <c r="A408" s="553"/>
      <c r="B408" s="554" t="s">
        <v>804</v>
      </c>
      <c r="C408" s="825"/>
      <c r="D408" s="825" t="s">
        <v>3</v>
      </c>
      <c r="E408" s="828"/>
      <c r="F408" s="828"/>
      <c r="G408" s="828"/>
      <c r="H408" s="828"/>
      <c r="I408" s="828"/>
      <c r="J408" s="517"/>
    </row>
    <row r="409" spans="1:10" ht="20.350000000000001">
      <c r="A409" s="553"/>
      <c r="B409" s="554" t="s">
        <v>805</v>
      </c>
      <c r="C409" s="825"/>
      <c r="D409" s="825" t="s">
        <v>3</v>
      </c>
      <c r="E409" s="828"/>
      <c r="F409" s="828"/>
      <c r="G409" s="828"/>
      <c r="H409" s="828"/>
      <c r="I409" s="828"/>
      <c r="J409" s="517"/>
    </row>
    <row r="410" spans="1:10" ht="20.350000000000001">
      <c r="A410" s="553"/>
      <c r="B410" s="554"/>
      <c r="C410" s="825"/>
      <c r="D410" s="825"/>
      <c r="E410" s="828"/>
      <c r="F410" s="828"/>
      <c r="G410" s="828"/>
      <c r="H410" s="829"/>
      <c r="I410" s="828"/>
      <c r="J410" s="517"/>
    </row>
    <row r="411" spans="1:10" ht="20.350000000000001">
      <c r="A411" s="611"/>
      <c r="B411" s="612" t="s">
        <v>907</v>
      </c>
      <c r="C411" s="951"/>
      <c r="D411" s="613"/>
      <c r="E411" s="614"/>
      <c r="F411" s="615"/>
      <c r="G411" s="615"/>
      <c r="H411" s="615"/>
      <c r="I411" s="615"/>
      <c r="J411" s="616"/>
    </row>
    <row r="412" spans="1:10" ht="20.350000000000001">
      <c r="A412" s="556"/>
      <c r="B412" s="549"/>
      <c r="C412" s="551"/>
      <c r="D412" s="552"/>
      <c r="E412" s="828"/>
      <c r="F412" s="831"/>
      <c r="G412" s="828"/>
      <c r="H412" s="831"/>
      <c r="I412" s="831"/>
      <c r="J412" s="517"/>
    </row>
    <row r="413" spans="1:10" ht="20.350000000000001">
      <c r="A413" s="549">
        <v>3.3</v>
      </c>
      <c r="B413" s="550" t="s">
        <v>807</v>
      </c>
      <c r="C413" s="551"/>
      <c r="D413" s="551"/>
      <c r="E413" s="828"/>
      <c r="F413" s="828"/>
      <c r="G413" s="828"/>
      <c r="H413" s="829"/>
      <c r="I413" s="828"/>
      <c r="J413" s="517"/>
    </row>
    <row r="414" spans="1:10" ht="20.350000000000001">
      <c r="A414" s="549" t="s">
        <v>908</v>
      </c>
      <c r="B414" s="550" t="s">
        <v>808</v>
      </c>
      <c r="C414" s="825"/>
      <c r="D414" s="825"/>
      <c r="E414" s="829"/>
      <c r="F414" s="829"/>
      <c r="G414" s="829"/>
      <c r="H414" s="829"/>
      <c r="I414" s="828"/>
      <c r="J414" s="517"/>
    </row>
    <row r="415" spans="1:10" ht="20.350000000000001">
      <c r="A415" s="549"/>
      <c r="B415" s="554" t="s">
        <v>809</v>
      </c>
      <c r="C415" s="825"/>
      <c r="D415" s="825" t="s">
        <v>810</v>
      </c>
      <c r="E415" s="828"/>
      <c r="F415" s="828"/>
      <c r="G415" s="828"/>
      <c r="H415" s="829"/>
      <c r="I415" s="828"/>
      <c r="J415" s="517"/>
    </row>
    <row r="416" spans="1:10" ht="20.350000000000001">
      <c r="A416" s="549"/>
      <c r="B416" s="554" t="s">
        <v>805</v>
      </c>
      <c r="C416" s="825"/>
      <c r="D416" s="825" t="s">
        <v>3</v>
      </c>
      <c r="E416" s="828"/>
      <c r="F416" s="828"/>
      <c r="G416" s="828"/>
      <c r="H416" s="828"/>
      <c r="I416" s="828"/>
      <c r="J416" s="517"/>
    </row>
    <row r="417" spans="1:10" ht="20.350000000000001">
      <c r="A417" s="549" t="s">
        <v>909</v>
      </c>
      <c r="B417" s="550" t="s">
        <v>814</v>
      </c>
      <c r="C417" s="825"/>
      <c r="D417" s="825"/>
      <c r="E417" s="829"/>
      <c r="F417" s="829"/>
      <c r="G417" s="828"/>
      <c r="H417" s="829"/>
      <c r="I417" s="828"/>
      <c r="J417" s="517"/>
    </row>
    <row r="418" spans="1:10" ht="20.350000000000001">
      <c r="A418" s="549"/>
      <c r="B418" s="554" t="s">
        <v>815</v>
      </c>
      <c r="C418" s="825"/>
      <c r="D418" s="825" t="s">
        <v>810</v>
      </c>
      <c r="E418" s="829"/>
      <c r="F418" s="828"/>
      <c r="G418" s="829"/>
      <c r="H418" s="829"/>
      <c r="I418" s="828"/>
      <c r="J418" s="517"/>
    </row>
    <row r="419" spans="1:10" ht="20.350000000000001">
      <c r="A419" s="549"/>
      <c r="B419" s="554" t="s">
        <v>816</v>
      </c>
      <c r="C419" s="825"/>
      <c r="D419" s="825" t="s">
        <v>3</v>
      </c>
      <c r="E419" s="829"/>
      <c r="F419" s="829"/>
      <c r="G419" s="829"/>
      <c r="H419" s="829"/>
      <c r="I419" s="828"/>
      <c r="J419" s="517"/>
    </row>
    <row r="420" spans="1:10" ht="20.350000000000001">
      <c r="A420" s="549" t="s">
        <v>910</v>
      </c>
      <c r="B420" s="550" t="s">
        <v>817</v>
      </c>
      <c r="C420" s="825"/>
      <c r="D420" s="825"/>
      <c r="E420" s="829"/>
      <c r="F420" s="829"/>
      <c r="G420" s="828"/>
      <c r="H420" s="829"/>
      <c r="I420" s="828"/>
      <c r="J420" s="517"/>
    </row>
    <row r="421" spans="1:10" ht="20.350000000000001">
      <c r="A421" s="549"/>
      <c r="B421" s="554" t="s">
        <v>911</v>
      </c>
      <c r="C421" s="825"/>
      <c r="D421" s="825" t="s">
        <v>10</v>
      </c>
      <c r="E421" s="829"/>
      <c r="F421" s="828"/>
      <c r="G421" s="829"/>
      <c r="H421" s="829"/>
      <c r="I421" s="828"/>
      <c r="J421" s="517"/>
    </row>
    <row r="422" spans="1:10" ht="20.350000000000001">
      <c r="A422" s="549"/>
      <c r="B422" s="554" t="s">
        <v>912</v>
      </c>
      <c r="C422" s="825"/>
      <c r="D422" s="825" t="s">
        <v>10</v>
      </c>
      <c r="E422" s="829"/>
      <c r="F422" s="828"/>
      <c r="G422" s="829"/>
      <c r="H422" s="829"/>
      <c r="I422" s="828"/>
      <c r="J422" s="517"/>
    </row>
    <row r="423" spans="1:10" ht="20.350000000000001">
      <c r="A423" s="549"/>
      <c r="B423" s="554" t="s">
        <v>805</v>
      </c>
      <c r="C423" s="825"/>
      <c r="D423" s="825" t="s">
        <v>3</v>
      </c>
      <c r="E423" s="829"/>
      <c r="F423" s="828"/>
      <c r="G423" s="829"/>
      <c r="H423" s="829"/>
      <c r="I423" s="828"/>
      <c r="J423" s="517"/>
    </row>
    <row r="424" spans="1:10" ht="20.350000000000001">
      <c r="A424" s="549" t="s">
        <v>913</v>
      </c>
      <c r="B424" s="550" t="s">
        <v>827</v>
      </c>
      <c r="C424" s="825"/>
      <c r="D424" s="825"/>
      <c r="E424" s="829"/>
      <c r="F424" s="829"/>
      <c r="G424" s="828"/>
      <c r="H424" s="829"/>
      <c r="I424" s="828"/>
      <c r="J424" s="517"/>
    </row>
    <row r="425" spans="1:10" ht="20.350000000000001">
      <c r="A425" s="549"/>
      <c r="B425" s="550" t="s">
        <v>914</v>
      </c>
      <c r="C425" s="825"/>
      <c r="D425" s="825"/>
      <c r="E425" s="829"/>
      <c r="F425" s="828"/>
      <c r="G425" s="828"/>
      <c r="H425" s="829"/>
      <c r="I425" s="828"/>
      <c r="J425" s="517"/>
    </row>
    <row r="426" spans="1:10" ht="20.350000000000001">
      <c r="A426" s="549"/>
      <c r="B426" s="554" t="s">
        <v>915</v>
      </c>
      <c r="C426" s="825"/>
      <c r="D426" s="825" t="s">
        <v>2</v>
      </c>
      <c r="E426" s="829"/>
      <c r="F426" s="828"/>
      <c r="G426" s="828"/>
      <c r="H426" s="829"/>
      <c r="I426" s="828"/>
      <c r="J426" s="517"/>
    </row>
    <row r="427" spans="1:10" ht="20.350000000000001">
      <c r="A427" s="549"/>
      <c r="B427" s="554" t="s">
        <v>916</v>
      </c>
      <c r="C427" s="825"/>
      <c r="D427" s="825" t="s">
        <v>2</v>
      </c>
      <c r="E427" s="829"/>
      <c r="F427" s="828"/>
      <c r="G427" s="828"/>
      <c r="H427" s="829"/>
      <c r="I427" s="828"/>
      <c r="J427" s="517"/>
    </row>
    <row r="428" spans="1:10" ht="20.350000000000001">
      <c r="A428" s="549"/>
      <c r="B428" s="554" t="s">
        <v>917</v>
      </c>
      <c r="C428" s="825"/>
      <c r="D428" s="825" t="s">
        <v>2</v>
      </c>
      <c r="E428" s="829"/>
      <c r="F428" s="828"/>
      <c r="G428" s="828"/>
      <c r="H428" s="829"/>
      <c r="I428" s="828"/>
      <c r="J428" s="517"/>
    </row>
    <row r="429" spans="1:10" ht="20.350000000000001">
      <c r="A429" s="549"/>
      <c r="B429" s="554" t="s">
        <v>918</v>
      </c>
      <c r="C429" s="825"/>
      <c r="D429" s="825" t="s">
        <v>2</v>
      </c>
      <c r="E429" s="829"/>
      <c r="F429" s="828"/>
      <c r="G429" s="828"/>
      <c r="H429" s="829"/>
      <c r="I429" s="828"/>
      <c r="J429" s="517"/>
    </row>
    <row r="430" spans="1:10" ht="20.350000000000001">
      <c r="A430" s="549"/>
      <c r="B430" s="554" t="s">
        <v>919</v>
      </c>
      <c r="C430" s="825"/>
      <c r="D430" s="825" t="s">
        <v>2</v>
      </c>
      <c r="E430" s="829"/>
      <c r="F430" s="828"/>
      <c r="G430" s="828"/>
      <c r="H430" s="829"/>
      <c r="I430" s="828"/>
      <c r="J430" s="517"/>
    </row>
    <row r="431" spans="1:10" ht="20.350000000000001">
      <c r="A431" s="549"/>
      <c r="B431" s="554" t="s">
        <v>920</v>
      </c>
      <c r="C431" s="825"/>
      <c r="D431" s="825" t="s">
        <v>2</v>
      </c>
      <c r="E431" s="829"/>
      <c r="F431" s="828"/>
      <c r="G431" s="828"/>
      <c r="H431" s="829"/>
      <c r="I431" s="828"/>
      <c r="J431" s="517"/>
    </row>
    <row r="432" spans="1:10" ht="20.350000000000001">
      <c r="A432" s="549"/>
      <c r="B432" s="554" t="s">
        <v>921</v>
      </c>
      <c r="C432" s="825"/>
      <c r="D432" s="825" t="s">
        <v>2</v>
      </c>
      <c r="E432" s="829"/>
      <c r="F432" s="828"/>
      <c r="G432" s="828"/>
      <c r="H432" s="829"/>
      <c r="I432" s="828"/>
      <c r="J432" s="517"/>
    </row>
    <row r="433" spans="1:10" ht="20.350000000000001">
      <c r="A433" s="549"/>
      <c r="B433" s="550" t="s">
        <v>922</v>
      </c>
      <c r="C433" s="825"/>
      <c r="D433" s="825"/>
      <c r="E433" s="829"/>
      <c r="F433" s="828"/>
      <c r="G433" s="828"/>
      <c r="H433" s="829"/>
      <c r="I433" s="828"/>
      <c r="J433" s="517"/>
    </row>
    <row r="434" spans="1:10" ht="20.350000000000001">
      <c r="A434" s="549"/>
      <c r="B434" s="554" t="s">
        <v>923</v>
      </c>
      <c r="C434" s="825"/>
      <c r="D434" s="825" t="s">
        <v>2</v>
      </c>
      <c r="E434" s="829"/>
      <c r="F434" s="828"/>
      <c r="G434" s="828"/>
      <c r="H434" s="829"/>
      <c r="I434" s="828"/>
      <c r="J434" s="517"/>
    </row>
    <row r="435" spans="1:10" ht="20.350000000000001">
      <c r="A435" s="549"/>
      <c r="B435" s="554" t="s">
        <v>924</v>
      </c>
      <c r="C435" s="825"/>
      <c r="D435" s="825" t="s">
        <v>2</v>
      </c>
      <c r="E435" s="829"/>
      <c r="F435" s="828"/>
      <c r="G435" s="828"/>
      <c r="H435" s="829"/>
      <c r="I435" s="828"/>
      <c r="J435" s="517"/>
    </row>
    <row r="436" spans="1:10" ht="20.350000000000001">
      <c r="A436" s="549"/>
      <c r="B436" s="554" t="s">
        <v>925</v>
      </c>
      <c r="C436" s="825"/>
      <c r="D436" s="825" t="s">
        <v>2</v>
      </c>
      <c r="E436" s="829"/>
      <c r="F436" s="828"/>
      <c r="G436" s="828"/>
      <c r="H436" s="829"/>
      <c r="I436" s="828"/>
      <c r="J436" s="517"/>
    </row>
    <row r="437" spans="1:10" ht="20.350000000000001">
      <c r="A437" s="549"/>
      <c r="B437" s="554" t="s">
        <v>926</v>
      </c>
      <c r="C437" s="825"/>
      <c r="D437" s="825" t="s">
        <v>2</v>
      </c>
      <c r="E437" s="829"/>
      <c r="F437" s="828"/>
      <c r="G437" s="828"/>
      <c r="H437" s="829"/>
      <c r="I437" s="828"/>
      <c r="J437" s="517"/>
    </row>
    <row r="438" spans="1:10" ht="20.350000000000001">
      <c r="A438" s="549"/>
      <c r="B438" s="554" t="s">
        <v>927</v>
      </c>
      <c r="C438" s="825"/>
      <c r="D438" s="825" t="s">
        <v>2</v>
      </c>
      <c r="E438" s="829"/>
      <c r="F438" s="828"/>
      <c r="G438" s="828"/>
      <c r="H438" s="829"/>
      <c r="I438" s="828"/>
      <c r="J438" s="517"/>
    </row>
    <row r="439" spans="1:10" ht="20.350000000000001">
      <c r="A439" s="549"/>
      <c r="B439" s="554" t="s">
        <v>928</v>
      </c>
      <c r="C439" s="825"/>
      <c r="D439" s="825" t="s">
        <v>2</v>
      </c>
      <c r="E439" s="829"/>
      <c r="F439" s="828"/>
      <c r="G439" s="828"/>
      <c r="H439" s="829"/>
      <c r="I439" s="828"/>
      <c r="J439" s="517"/>
    </row>
    <row r="440" spans="1:10" ht="20.350000000000001">
      <c r="A440" s="549"/>
      <c r="B440" s="554" t="s">
        <v>929</v>
      </c>
      <c r="C440" s="825"/>
      <c r="D440" s="825" t="s">
        <v>2</v>
      </c>
      <c r="E440" s="829"/>
      <c r="F440" s="828"/>
      <c r="G440" s="828"/>
      <c r="H440" s="829"/>
      <c r="I440" s="828"/>
      <c r="J440" s="517"/>
    </row>
    <row r="441" spans="1:10" ht="20.350000000000001">
      <c r="A441" s="549"/>
      <c r="B441" s="554"/>
      <c r="C441" s="825"/>
      <c r="D441" s="825"/>
      <c r="E441" s="829"/>
      <c r="F441" s="828"/>
      <c r="G441" s="828"/>
      <c r="H441" s="829"/>
      <c r="I441" s="828"/>
      <c r="J441" s="517"/>
    </row>
    <row r="442" spans="1:10" ht="20.350000000000001">
      <c r="A442" s="612"/>
      <c r="B442" s="612" t="s">
        <v>930</v>
      </c>
      <c r="C442" s="617"/>
      <c r="D442" s="618"/>
      <c r="E442" s="614"/>
      <c r="F442" s="615"/>
      <c r="G442" s="615"/>
      <c r="H442" s="615"/>
      <c r="I442" s="615"/>
      <c r="J442" s="616"/>
    </row>
    <row r="443" spans="1:10" ht="20.350000000000001">
      <c r="A443" s="549"/>
      <c r="B443" s="549"/>
      <c r="C443" s="825"/>
      <c r="D443" s="832"/>
      <c r="E443" s="828"/>
      <c r="F443" s="831"/>
      <c r="G443" s="828"/>
      <c r="H443" s="831"/>
      <c r="I443" s="831"/>
      <c r="J443" s="517"/>
    </row>
    <row r="444" spans="1:10" ht="20.350000000000001">
      <c r="A444" s="549">
        <v>3.4</v>
      </c>
      <c r="B444" s="550" t="s">
        <v>841</v>
      </c>
      <c r="C444" s="825"/>
      <c r="D444" s="825"/>
      <c r="E444" s="829"/>
      <c r="F444" s="829"/>
      <c r="G444" s="828"/>
      <c r="H444" s="829"/>
      <c r="I444" s="828"/>
      <c r="J444" s="517"/>
    </row>
    <row r="445" spans="1:10" ht="20.350000000000001">
      <c r="A445" s="556"/>
      <c r="B445" s="554" t="s">
        <v>848</v>
      </c>
      <c r="C445" s="825"/>
      <c r="D445" s="825" t="s">
        <v>3</v>
      </c>
      <c r="E445" s="828"/>
      <c r="F445" s="828"/>
      <c r="G445" s="828"/>
      <c r="H445" s="828"/>
      <c r="I445" s="828"/>
      <c r="J445" s="517"/>
    </row>
    <row r="446" spans="1:10" ht="20.350000000000001">
      <c r="A446" s="556"/>
      <c r="B446" s="554"/>
      <c r="C446" s="825"/>
      <c r="D446" s="825"/>
      <c r="E446" s="828"/>
      <c r="F446" s="828"/>
      <c r="G446" s="828"/>
      <c r="H446" s="829"/>
      <c r="I446" s="828"/>
      <c r="J446" s="517"/>
    </row>
    <row r="447" spans="1:10" ht="20.350000000000001">
      <c r="A447" s="611"/>
      <c r="B447" s="612" t="s">
        <v>931</v>
      </c>
      <c r="C447" s="617"/>
      <c r="D447" s="618"/>
      <c r="E447" s="614"/>
      <c r="F447" s="615"/>
      <c r="G447" s="615"/>
      <c r="H447" s="615"/>
      <c r="I447" s="615"/>
      <c r="J447" s="616"/>
    </row>
    <row r="448" spans="1:10" ht="20.350000000000001">
      <c r="A448" s="566"/>
      <c r="B448" s="567"/>
      <c r="C448" s="935"/>
      <c r="D448" s="568"/>
      <c r="E448" s="539"/>
      <c r="F448" s="539"/>
      <c r="G448" s="539"/>
      <c r="H448" s="539"/>
      <c r="I448" s="539"/>
      <c r="J448" s="542"/>
    </row>
    <row r="449" spans="1:10" ht="20.350000000000001">
      <c r="A449" s="619"/>
      <c r="B449" s="620" t="s">
        <v>932</v>
      </c>
      <c r="C449" s="952"/>
      <c r="D449" s="621"/>
      <c r="E449" s="622"/>
      <c r="F449" s="623"/>
      <c r="G449" s="623"/>
      <c r="H449" s="623"/>
      <c r="I449" s="623"/>
      <c r="J449" s="624"/>
    </row>
    <row r="450" spans="1:10" ht="20.350000000000001">
      <c r="A450" s="566"/>
      <c r="B450" s="567"/>
      <c r="C450" s="935"/>
      <c r="D450" s="568"/>
      <c r="E450" s="539"/>
      <c r="F450" s="539"/>
      <c r="G450" s="539"/>
      <c r="H450" s="539"/>
      <c r="I450" s="539"/>
      <c r="J450" s="542"/>
    </row>
    <row r="451" spans="1:10" ht="20.350000000000001">
      <c r="A451" s="509">
        <v>4</v>
      </c>
      <c r="B451" s="510" t="s">
        <v>933</v>
      </c>
      <c r="C451" s="953"/>
      <c r="D451" s="625"/>
      <c r="E451" s="818"/>
      <c r="F451" s="818"/>
      <c r="G451" s="818"/>
      <c r="H451" s="818"/>
      <c r="I451" s="818"/>
      <c r="J451" s="512"/>
    </row>
    <row r="452" spans="1:10" ht="20.350000000000001">
      <c r="A452" s="513"/>
      <c r="B452" s="514" t="s">
        <v>934</v>
      </c>
      <c r="C452" s="954"/>
      <c r="D452" s="626"/>
      <c r="E452" s="819"/>
      <c r="F452" s="819"/>
      <c r="G452" s="819"/>
      <c r="H452" s="819"/>
      <c r="I452" s="819"/>
      <c r="J452" s="517"/>
    </row>
    <row r="453" spans="1:10" ht="20.350000000000001">
      <c r="A453" s="513"/>
      <c r="B453" s="518" t="s">
        <v>935</v>
      </c>
      <c r="C453" s="954"/>
      <c r="D453" s="626" t="s">
        <v>2</v>
      </c>
      <c r="E453" s="819"/>
      <c r="F453" s="819"/>
      <c r="G453" s="819"/>
      <c r="H453" s="819"/>
      <c r="I453" s="819"/>
      <c r="J453" s="517"/>
    </row>
    <row r="454" spans="1:10" ht="20.350000000000001">
      <c r="A454" s="513"/>
      <c r="B454" s="514" t="s">
        <v>936</v>
      </c>
      <c r="C454" s="954"/>
      <c r="D454" s="626"/>
      <c r="E454" s="819"/>
      <c r="F454" s="819"/>
      <c r="G454" s="819"/>
      <c r="H454" s="819"/>
      <c r="I454" s="819"/>
      <c r="J454" s="517"/>
    </row>
    <row r="455" spans="1:10" ht="20.350000000000001">
      <c r="A455" s="513"/>
      <c r="B455" s="518" t="s">
        <v>937</v>
      </c>
      <c r="C455" s="954"/>
      <c r="D455" s="626" t="s">
        <v>2</v>
      </c>
      <c r="E455" s="819"/>
      <c r="F455" s="819"/>
      <c r="G455" s="819"/>
      <c r="H455" s="819"/>
      <c r="I455" s="819">
        <f t="shared" ref="I455:I460" si="0">F455+H455</f>
        <v>0</v>
      </c>
      <c r="J455" s="517"/>
    </row>
    <row r="456" spans="1:10" ht="20.350000000000001">
      <c r="A456" s="513"/>
      <c r="B456" s="514" t="s">
        <v>938</v>
      </c>
      <c r="C456" s="954"/>
      <c r="D456" s="626"/>
      <c r="E456" s="819"/>
      <c r="F456" s="819"/>
      <c r="G456" s="819"/>
      <c r="H456" s="819"/>
      <c r="I456" s="819">
        <f t="shared" si="0"/>
        <v>0</v>
      </c>
      <c r="J456" s="517"/>
    </row>
    <row r="457" spans="1:10" ht="20.350000000000001">
      <c r="A457" s="513"/>
      <c r="B457" s="518" t="s">
        <v>939</v>
      </c>
      <c r="C457" s="954"/>
      <c r="D457" s="626" t="s">
        <v>2</v>
      </c>
      <c r="E457" s="819"/>
      <c r="F457" s="819"/>
      <c r="G457" s="819"/>
      <c r="H457" s="819"/>
      <c r="I457" s="819">
        <f t="shared" si="0"/>
        <v>0</v>
      </c>
      <c r="J457" s="517"/>
    </row>
    <row r="458" spans="1:10" ht="20.350000000000001">
      <c r="A458" s="513"/>
      <c r="B458" s="514" t="s">
        <v>1199</v>
      </c>
      <c r="C458" s="954"/>
      <c r="D458" s="626"/>
      <c r="E458" s="819"/>
      <c r="F458" s="819"/>
      <c r="G458" s="819"/>
      <c r="H458" s="819"/>
      <c r="I458" s="819">
        <f t="shared" si="0"/>
        <v>0</v>
      </c>
      <c r="J458" s="517"/>
    </row>
    <row r="459" spans="1:10" ht="20.350000000000001">
      <c r="A459" s="513"/>
      <c r="B459" s="518" t="s">
        <v>940</v>
      </c>
      <c r="C459" s="954"/>
      <c r="D459" s="626" t="s">
        <v>2</v>
      </c>
      <c r="E459" s="819"/>
      <c r="F459" s="819"/>
      <c r="G459" s="819"/>
      <c r="H459" s="819"/>
      <c r="I459" s="819">
        <f t="shared" si="0"/>
        <v>0</v>
      </c>
      <c r="J459" s="517"/>
    </row>
    <row r="460" spans="1:10" ht="20.350000000000001">
      <c r="A460" s="513"/>
      <c r="B460" s="514"/>
      <c r="C460" s="954"/>
      <c r="D460" s="626"/>
      <c r="E460" s="819"/>
      <c r="F460" s="819"/>
      <c r="G460" s="819"/>
      <c r="H460" s="819"/>
      <c r="I460" s="819">
        <f t="shared" si="0"/>
        <v>0</v>
      </c>
      <c r="J460" s="517"/>
    </row>
    <row r="461" spans="1:10" ht="20.350000000000001">
      <c r="A461" s="835"/>
      <c r="B461" s="836" t="s">
        <v>941</v>
      </c>
      <c r="C461" s="955"/>
      <c r="D461" s="837"/>
      <c r="E461" s="838"/>
      <c r="F461" s="838">
        <f>SUM(F452:F460)</f>
        <v>0</v>
      </c>
      <c r="G461" s="838"/>
      <c r="H461" s="838">
        <f>SUM(H452:H460)</f>
        <v>0</v>
      </c>
      <c r="I461" s="838">
        <f>SUM(I452:I460)</f>
        <v>0</v>
      </c>
      <c r="J461" s="884"/>
    </row>
  </sheetData>
  <mergeCells count="8">
    <mergeCell ref="A1:J1"/>
    <mergeCell ref="A7:A8"/>
    <mergeCell ref="B7:B8"/>
    <mergeCell ref="C7:C8"/>
    <mergeCell ref="D7:D8"/>
    <mergeCell ref="E7:F7"/>
    <mergeCell ref="G7:H7"/>
    <mergeCell ref="J7:J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horizontalDpi="4294967293" verticalDpi="4294967293" r:id="rId1"/>
  <headerFooter>
    <oddHeader xml:space="preserve">&amp;Rแบบ ปร. 4 แผ่นที่ &amp;P+69
       </oddHeader>
    <oddFooter>&amp;C&amp;A</oddFooter>
  </headerFooter>
  <rowBreaks count="10" manualBreakCount="10">
    <brk id="20" max="9" man="1"/>
    <brk id="43" max="9" man="1"/>
    <brk id="66" max="9" man="1"/>
    <brk id="89" max="9" man="1"/>
    <brk id="112" max="9" man="1"/>
    <brk id="135" max="9" man="1"/>
    <brk id="202" max="9" man="1"/>
    <brk id="225" max="9" man="1"/>
    <brk id="248" max="9" man="1"/>
    <brk id="27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6A2D9-1166-4050-B97D-AF2F07ADDD47}">
  <sheetPr>
    <pageSetUpPr fitToPage="1"/>
  </sheetPr>
  <dimension ref="A1:M72"/>
  <sheetViews>
    <sheetView tabSelected="1" view="pageBreakPreview" zoomScale="96" zoomScaleNormal="100" zoomScaleSheetLayoutView="96" workbookViewId="0">
      <selection activeCell="H15" sqref="H15"/>
    </sheetView>
  </sheetViews>
  <sheetFormatPr defaultColWidth="10.265625" defaultRowHeight="18"/>
  <cols>
    <col min="1" max="1" width="6.3984375" style="343" customWidth="1"/>
    <col min="2" max="2" width="10.265625" style="343"/>
    <col min="3" max="3" width="57.3984375" style="343" customWidth="1"/>
    <col min="4" max="4" width="10.86328125" style="663" customWidth="1"/>
    <col min="5" max="5" width="7.1328125" style="343" customWidth="1"/>
    <col min="6" max="6" width="13.3984375" style="664" customWidth="1"/>
    <col min="7" max="7" width="13.59765625" style="664" customWidth="1"/>
    <col min="8" max="8" width="16.19921875" style="664" customWidth="1"/>
    <col min="9" max="9" width="15" style="664" customWidth="1"/>
    <col min="10" max="10" width="16.59765625" style="664" customWidth="1"/>
    <col min="11" max="11" width="12.265625" style="343" customWidth="1"/>
    <col min="12" max="12" width="10.265625" style="343"/>
    <col min="13" max="13" width="14.59765625" style="343" customWidth="1"/>
    <col min="14" max="14" width="10.265625" style="343"/>
    <col min="15" max="15" width="11.73046875" style="343" bestFit="1" customWidth="1"/>
    <col min="16" max="16384" width="10.265625" style="343"/>
  </cols>
  <sheetData>
    <row r="1" spans="1:13" ht="19.95" customHeight="1">
      <c r="A1" s="1323" t="s">
        <v>75</v>
      </c>
      <c r="B1" s="1323"/>
      <c r="C1" s="1323"/>
      <c r="D1" s="1323"/>
      <c r="E1" s="1323"/>
      <c r="F1" s="1323"/>
      <c r="G1" s="1323"/>
      <c r="H1" s="1323"/>
      <c r="I1" s="1323"/>
      <c r="J1" s="1323"/>
      <c r="K1" s="1323"/>
    </row>
    <row r="2" spans="1:13" ht="19.95" customHeight="1">
      <c r="A2" s="344" t="s">
        <v>286</v>
      </c>
      <c r="B2" s="627"/>
      <c r="C2" s="362"/>
      <c r="D2" s="362"/>
      <c r="E2" s="362"/>
      <c r="F2" s="628"/>
      <c r="G2" s="362"/>
      <c r="H2" s="362"/>
      <c r="I2" s="362"/>
      <c r="J2" s="362"/>
      <c r="K2" s="362"/>
    </row>
    <row r="3" spans="1:13" ht="19.95" customHeight="1">
      <c r="A3" s="111" t="s">
        <v>1153</v>
      </c>
      <c r="B3" s="629"/>
      <c r="C3" s="351"/>
      <c r="D3" s="351"/>
      <c r="E3" s="351"/>
      <c r="F3" s="351"/>
      <c r="G3" s="362"/>
      <c r="H3" s="627"/>
      <c r="I3" s="627"/>
      <c r="J3" s="627"/>
      <c r="K3" s="627"/>
    </row>
    <row r="4" spans="1:13" ht="19.95" customHeight="1">
      <c r="A4" s="352" t="s">
        <v>135</v>
      </c>
      <c r="B4" s="627"/>
      <c r="C4" s="362"/>
      <c r="D4" s="355"/>
      <c r="E4" s="355"/>
      <c r="F4" s="354"/>
      <c r="G4" s="354"/>
      <c r="H4" s="627"/>
      <c r="I4" s="627"/>
      <c r="J4" s="627"/>
      <c r="K4" s="627"/>
    </row>
    <row r="5" spans="1:13" ht="19.95" customHeight="1">
      <c r="A5" s="361" t="s">
        <v>136</v>
      </c>
      <c r="B5" s="627"/>
      <c r="C5" s="362"/>
      <c r="D5" s="365"/>
      <c r="E5" s="355"/>
      <c r="F5" s="364" t="s">
        <v>77</v>
      </c>
      <c r="G5" s="365"/>
      <c r="H5" s="365" t="s">
        <v>78</v>
      </c>
      <c r="I5" s="355"/>
      <c r="J5" s="354" t="s">
        <v>79</v>
      </c>
      <c r="K5" s="354"/>
    </row>
    <row r="6" spans="1:13" ht="19.95" customHeight="1" thickBot="1">
      <c r="A6" s="1295" t="s">
        <v>80</v>
      </c>
      <c r="B6" s="1295"/>
      <c r="C6" s="1295"/>
      <c r="D6" s="355"/>
      <c r="E6" s="355"/>
      <c r="F6" s="354"/>
      <c r="G6" s="630"/>
      <c r="H6" s="631"/>
      <c r="I6" s="631"/>
      <c r="J6" s="631"/>
      <c r="K6" s="808" t="s">
        <v>71</v>
      </c>
    </row>
    <row r="7" spans="1:13" ht="18.350000000000001" thickTop="1">
      <c r="A7" s="1296" t="s">
        <v>12</v>
      </c>
      <c r="B7" s="1299" t="s">
        <v>1</v>
      </c>
      <c r="C7" s="1300"/>
      <c r="D7" s="1303" t="s">
        <v>6</v>
      </c>
      <c r="E7" s="1296" t="s">
        <v>61</v>
      </c>
      <c r="F7" s="1305" t="s">
        <v>62</v>
      </c>
      <c r="G7" s="1306"/>
      <c r="H7" s="1305" t="s">
        <v>7</v>
      </c>
      <c r="I7" s="1306"/>
      <c r="J7" s="668" t="s">
        <v>65</v>
      </c>
      <c r="K7" s="1296" t="s">
        <v>8</v>
      </c>
    </row>
    <row r="8" spans="1:13" ht="18.350000000000001" thickBot="1">
      <c r="A8" s="1297"/>
      <c r="B8" s="1301"/>
      <c r="C8" s="1302"/>
      <c r="D8" s="1304"/>
      <c r="E8" s="1297"/>
      <c r="F8" s="672" t="s">
        <v>15</v>
      </c>
      <c r="G8" s="672" t="s">
        <v>16</v>
      </c>
      <c r="H8" s="672" t="s">
        <v>15</v>
      </c>
      <c r="I8" s="672" t="s">
        <v>16</v>
      </c>
      <c r="J8" s="672" t="s">
        <v>14</v>
      </c>
      <c r="K8" s="1297"/>
    </row>
    <row r="9" spans="1:13" ht="18.350000000000001" thickTop="1">
      <c r="A9" s="634"/>
      <c r="B9" s="377" t="s">
        <v>137</v>
      </c>
      <c r="C9" s="635"/>
      <c r="D9" s="379"/>
      <c r="E9" s="380"/>
      <c r="F9" s="636"/>
      <c r="G9" s="636"/>
      <c r="H9" s="636"/>
      <c r="I9" s="636"/>
      <c r="J9" s="636"/>
      <c r="K9" s="381"/>
      <c r="M9" s="386" t="e">
        <f>+#REF!-J9</f>
        <v>#REF!</v>
      </c>
    </row>
    <row r="10" spans="1:13">
      <c r="A10" s="637"/>
      <c r="B10" s="638" t="s">
        <v>141</v>
      </c>
      <c r="C10" s="639"/>
      <c r="D10" s="384"/>
      <c r="E10" s="640"/>
      <c r="F10" s="641"/>
      <c r="G10" s="641"/>
      <c r="H10" s="641"/>
      <c r="I10" s="641"/>
      <c r="J10" s="641"/>
      <c r="K10" s="385"/>
      <c r="M10" s="386" t="e">
        <f>+#REF!-J10</f>
        <v>#REF!</v>
      </c>
    </row>
    <row r="11" spans="1:13">
      <c r="A11" s="637">
        <v>1</v>
      </c>
      <c r="B11" s="642" t="s">
        <v>1648</v>
      </c>
      <c r="C11" s="639"/>
      <c r="D11" s="384"/>
      <c r="E11" s="640"/>
      <c r="F11" s="641"/>
      <c r="G11" s="641"/>
      <c r="H11" s="641"/>
      <c r="I11" s="641"/>
      <c r="J11" s="641"/>
      <c r="K11" s="385"/>
      <c r="M11" s="386"/>
    </row>
    <row r="12" spans="1:13">
      <c r="A12" s="637">
        <v>2</v>
      </c>
      <c r="B12" s="642" t="s">
        <v>142</v>
      </c>
      <c r="C12" s="639"/>
      <c r="D12" s="384"/>
      <c r="E12" s="640"/>
      <c r="F12" s="641"/>
      <c r="G12" s="641"/>
      <c r="H12" s="641"/>
      <c r="I12" s="641"/>
      <c r="J12" s="641"/>
      <c r="K12" s="385"/>
      <c r="M12" s="386" t="e">
        <f>+#REF!-J12</f>
        <v>#REF!</v>
      </c>
    </row>
    <row r="13" spans="1:13">
      <c r="A13" s="637">
        <v>3</v>
      </c>
      <c r="B13" s="642" t="s">
        <v>143</v>
      </c>
      <c r="C13" s="639"/>
      <c r="D13" s="384"/>
      <c r="E13" s="640"/>
      <c r="F13" s="641"/>
      <c r="G13" s="641"/>
      <c r="H13" s="641"/>
      <c r="I13" s="641"/>
      <c r="J13" s="641"/>
      <c r="K13" s="385"/>
      <c r="M13" s="386" t="e">
        <f>+#REF!-J13</f>
        <v>#REF!</v>
      </c>
    </row>
    <row r="14" spans="1:13">
      <c r="A14" s="637">
        <v>4</v>
      </c>
      <c r="B14" s="642" t="s">
        <v>144</v>
      </c>
      <c r="C14" s="639"/>
      <c r="D14" s="384"/>
      <c r="E14" s="640"/>
      <c r="F14" s="641"/>
      <c r="G14" s="641"/>
      <c r="H14" s="641"/>
      <c r="I14" s="641"/>
      <c r="J14" s="641"/>
      <c r="K14" s="385"/>
      <c r="M14" s="386" t="e">
        <f>+#REF!-J14</f>
        <v>#REF!</v>
      </c>
    </row>
    <row r="15" spans="1:13">
      <c r="A15" s="643"/>
      <c r="B15" s="644"/>
      <c r="C15" s="645"/>
      <c r="D15" s="813"/>
      <c r="E15" s="646"/>
      <c r="F15" s="647"/>
      <c r="G15" s="647"/>
      <c r="H15" s="647"/>
      <c r="I15" s="647"/>
      <c r="J15" s="647"/>
      <c r="K15" s="385"/>
      <c r="M15" s="386" t="e">
        <f>+#REF!-J15</f>
        <v>#REF!</v>
      </c>
    </row>
    <row r="16" spans="1:13">
      <c r="A16" s="643"/>
      <c r="B16" s="644"/>
      <c r="C16" s="645"/>
      <c r="D16" s="813"/>
      <c r="E16" s="646"/>
      <c r="F16" s="647"/>
      <c r="G16" s="647"/>
      <c r="H16" s="647"/>
      <c r="I16" s="647"/>
      <c r="J16" s="647"/>
      <c r="K16" s="385"/>
      <c r="M16" s="386"/>
    </row>
    <row r="17" spans="1:13">
      <c r="A17" s="643"/>
      <c r="B17" s="644"/>
      <c r="C17" s="645"/>
      <c r="D17" s="813"/>
      <c r="E17" s="646"/>
      <c r="F17" s="647"/>
      <c r="G17" s="647"/>
      <c r="H17" s="647"/>
      <c r="I17" s="647"/>
      <c r="J17" s="647"/>
      <c r="K17" s="385"/>
      <c r="M17" s="386"/>
    </row>
    <row r="18" spans="1:13">
      <c r="A18" s="643"/>
      <c r="B18" s="648"/>
      <c r="C18" s="639"/>
      <c r="D18" s="384"/>
      <c r="E18" s="640"/>
      <c r="F18" s="641"/>
      <c r="G18" s="641"/>
      <c r="H18" s="641"/>
      <c r="I18" s="641"/>
      <c r="J18" s="641"/>
      <c r="K18" s="385"/>
      <c r="M18" s="386" t="e">
        <f>+#REF!-J18</f>
        <v>#REF!</v>
      </c>
    </row>
    <row r="19" spans="1:13">
      <c r="A19" s="643"/>
      <c r="B19" s="648"/>
      <c r="C19" s="649"/>
      <c r="D19" s="384"/>
      <c r="E19" s="650"/>
      <c r="F19" s="641"/>
      <c r="G19" s="641"/>
      <c r="H19" s="641"/>
      <c r="I19" s="641"/>
      <c r="J19" s="641"/>
      <c r="K19" s="385"/>
      <c r="M19" s="386" t="e">
        <f>+#REF!-J19</f>
        <v>#REF!</v>
      </c>
    </row>
    <row r="20" spans="1:13" ht="18.350000000000001" thickBot="1">
      <c r="A20" s="651"/>
      <c r="B20" s="652"/>
      <c r="C20" s="653"/>
      <c r="D20" s="393"/>
      <c r="E20" s="389"/>
      <c r="F20" s="654"/>
      <c r="G20" s="654"/>
      <c r="H20" s="654"/>
      <c r="I20" s="654"/>
      <c r="J20" s="654"/>
      <c r="K20" s="655"/>
      <c r="M20" s="386" t="e">
        <f>+#REF!-J20</f>
        <v>#REF!</v>
      </c>
    </row>
    <row r="21" spans="1:13" ht="18.7" thickTop="1" thickBot="1">
      <c r="A21" s="656"/>
      <c r="B21" s="1322" t="s">
        <v>1653</v>
      </c>
      <c r="C21" s="1294"/>
      <c r="D21" s="814"/>
      <c r="E21" s="656"/>
      <c r="F21" s="657"/>
      <c r="G21" s="657"/>
      <c r="H21" s="657"/>
      <c r="I21" s="657"/>
      <c r="J21" s="658"/>
      <c r="K21" s="659"/>
      <c r="M21" s="386" t="e">
        <f>+#REF!-J21</f>
        <v>#REF!</v>
      </c>
    </row>
    <row r="22" spans="1:13" s="662" customFormat="1" ht="18.350000000000001" thickTop="1">
      <c r="A22" s="1003"/>
      <c r="B22" s="1004" t="s">
        <v>141</v>
      </c>
      <c r="C22" s="1005"/>
      <c r="D22" s="1006"/>
      <c r="E22" s="1007"/>
      <c r="F22" s="1008"/>
      <c r="G22" s="996"/>
      <c r="H22" s="1008"/>
      <c r="I22" s="997"/>
      <c r="J22" s="998"/>
      <c r="K22" s="988"/>
      <c r="M22" s="386" t="e">
        <f>+#REF!-J22</f>
        <v>#REF!</v>
      </c>
    </row>
    <row r="23" spans="1:13" s="662" customFormat="1">
      <c r="A23" s="1009">
        <v>1</v>
      </c>
      <c r="B23" s="1010" t="s">
        <v>1648</v>
      </c>
      <c r="C23" s="1011"/>
      <c r="D23" s="985"/>
      <c r="E23" s="985"/>
      <c r="F23" s="986"/>
      <c r="G23" s="986"/>
      <c r="H23" s="986"/>
      <c r="I23" s="986"/>
      <c r="J23" s="987"/>
      <c r="K23" s="988"/>
      <c r="M23" s="386" t="e">
        <f>+#REF!-J23</f>
        <v>#REF!</v>
      </c>
    </row>
    <row r="24" spans="1:13" s="662" customFormat="1">
      <c r="A24" s="1003"/>
      <c r="B24" s="1012" t="s">
        <v>1649</v>
      </c>
      <c r="C24" s="1005"/>
      <c r="D24" s="1013"/>
      <c r="E24" s="1013" t="s">
        <v>147</v>
      </c>
      <c r="F24" s="1014"/>
      <c r="G24" s="993"/>
      <c r="H24" s="1015"/>
      <c r="I24" s="994"/>
      <c r="J24" s="994"/>
      <c r="K24" s="988"/>
      <c r="M24" s="386" t="e">
        <f>+#REF!-J24</f>
        <v>#REF!</v>
      </c>
    </row>
    <row r="25" spans="1:13" s="662" customFormat="1">
      <c r="A25" s="1003"/>
      <c r="B25" s="1012" t="s">
        <v>1650</v>
      </c>
      <c r="C25" s="1005"/>
      <c r="D25" s="1013"/>
      <c r="E25" s="1013" t="s">
        <v>147</v>
      </c>
      <c r="F25" s="1014"/>
      <c r="G25" s="993"/>
      <c r="H25" s="1015"/>
      <c r="I25" s="994"/>
      <c r="J25" s="994"/>
      <c r="K25" s="988"/>
      <c r="M25" s="386" t="e">
        <f>+#REF!-J25</f>
        <v>#REF!</v>
      </c>
    </row>
    <row r="26" spans="1:13" s="662" customFormat="1">
      <c r="A26" s="1003"/>
      <c r="B26" s="1012" t="s">
        <v>1651</v>
      </c>
      <c r="C26" s="1005"/>
      <c r="D26" s="1013"/>
      <c r="E26" s="1013" t="s">
        <v>147</v>
      </c>
      <c r="F26" s="1014"/>
      <c r="G26" s="993"/>
      <c r="H26" s="1015"/>
      <c r="I26" s="994"/>
      <c r="J26" s="994"/>
      <c r="K26" s="988"/>
      <c r="M26" s="386" t="e">
        <f>+#REF!-J26</f>
        <v>#REF!</v>
      </c>
    </row>
    <row r="27" spans="1:13" s="662" customFormat="1">
      <c r="A27" s="1020"/>
      <c r="B27" s="1024" t="s">
        <v>1652</v>
      </c>
      <c r="C27" s="1025"/>
      <c r="D27" s="1026"/>
      <c r="E27" s="1026" t="s">
        <v>147</v>
      </c>
      <c r="F27" s="1027"/>
      <c r="G27" s="1028"/>
      <c r="H27" s="1029"/>
      <c r="I27" s="1023"/>
      <c r="J27" s="1023"/>
      <c r="K27" s="1000"/>
      <c r="M27" s="386" t="e">
        <f>+#REF!-J27</f>
        <v>#REF!</v>
      </c>
    </row>
    <row r="28" spans="1:13" s="662" customFormat="1">
      <c r="A28" s="1036"/>
      <c r="B28" s="1037" t="s">
        <v>165</v>
      </c>
      <c r="C28" s="1038"/>
      <c r="D28" s="1039"/>
      <c r="E28" s="1039"/>
      <c r="F28" s="1040"/>
      <c r="G28" s="1041"/>
      <c r="H28" s="1040"/>
      <c r="I28" s="1042"/>
      <c r="J28" s="1042"/>
      <c r="K28" s="1043"/>
      <c r="M28" s="386" t="e">
        <f>+#REF!-J28</f>
        <v>#REF!</v>
      </c>
    </row>
    <row r="29" spans="1:13" s="662" customFormat="1">
      <c r="A29" s="1016">
        <v>2</v>
      </c>
      <c r="B29" s="1010" t="s">
        <v>276</v>
      </c>
      <c r="C29" s="1005"/>
      <c r="D29" s="1013"/>
      <c r="E29" s="1007"/>
      <c r="F29" s="1008"/>
      <c r="G29" s="996"/>
      <c r="H29" s="1008"/>
      <c r="I29" s="997"/>
      <c r="J29" s="998"/>
      <c r="K29" s="988"/>
      <c r="M29" s="386" t="e">
        <f>+#REF!-J29</f>
        <v>#REF!</v>
      </c>
    </row>
    <row r="30" spans="1:13" s="662" customFormat="1">
      <c r="A30" s="1017"/>
      <c r="B30" s="1018" t="s">
        <v>1645</v>
      </c>
      <c r="C30" s="1005"/>
      <c r="D30" s="1013"/>
      <c r="E30" s="1007"/>
      <c r="F30" s="1008"/>
      <c r="G30" s="996"/>
      <c r="H30" s="1008"/>
      <c r="I30" s="997"/>
      <c r="J30" s="998"/>
      <c r="K30" s="988"/>
      <c r="M30" s="386" t="e">
        <f>+#REF!-J30</f>
        <v>#REF!</v>
      </c>
    </row>
    <row r="31" spans="1:13" s="662" customFormat="1">
      <c r="A31" s="1017"/>
      <c r="B31" s="1019" t="s">
        <v>1672</v>
      </c>
      <c r="C31" s="1005"/>
      <c r="D31" s="1013"/>
      <c r="E31" s="1013" t="s">
        <v>147</v>
      </c>
      <c r="F31" s="1014"/>
      <c r="G31" s="993"/>
      <c r="H31" s="1015"/>
      <c r="I31" s="994"/>
      <c r="J31" s="994"/>
      <c r="K31" s="988"/>
      <c r="M31" s="386" t="e">
        <f>+#REF!-J31</f>
        <v>#REF!</v>
      </c>
    </row>
    <row r="32" spans="1:13">
      <c r="A32" s="1017"/>
      <c r="B32" s="1019" t="s">
        <v>1673</v>
      </c>
      <c r="C32" s="1005"/>
      <c r="D32" s="1013"/>
      <c r="E32" s="1013" t="s">
        <v>147</v>
      </c>
      <c r="F32" s="1014"/>
      <c r="G32" s="993"/>
      <c r="H32" s="1015"/>
      <c r="I32" s="994"/>
      <c r="J32" s="994"/>
      <c r="K32" s="988"/>
      <c r="M32" s="386" t="e">
        <f>+#REF!-J32</f>
        <v>#REF!</v>
      </c>
    </row>
    <row r="33" spans="1:13">
      <c r="A33" s="1017"/>
      <c r="B33" s="1019" t="s">
        <v>1674</v>
      </c>
      <c r="C33" s="1005"/>
      <c r="D33" s="1013"/>
      <c r="E33" s="1013" t="s">
        <v>147</v>
      </c>
      <c r="F33" s="1014"/>
      <c r="G33" s="993"/>
      <c r="H33" s="1015"/>
      <c r="I33" s="994"/>
      <c r="J33" s="994"/>
      <c r="K33" s="988"/>
      <c r="M33" s="386"/>
    </row>
    <row r="34" spans="1:13" s="662" customFormat="1">
      <c r="A34" s="1017"/>
      <c r="B34" s="1019" t="s">
        <v>1675</v>
      </c>
      <c r="C34" s="1005"/>
      <c r="D34" s="1013"/>
      <c r="E34" s="1013" t="s">
        <v>147</v>
      </c>
      <c r="F34" s="1014"/>
      <c r="G34" s="993"/>
      <c r="H34" s="1015"/>
      <c r="I34" s="994"/>
      <c r="J34" s="994"/>
      <c r="K34" s="988"/>
      <c r="M34" s="386" t="e">
        <f>+#REF!-J34</f>
        <v>#REF!</v>
      </c>
    </row>
    <row r="35" spans="1:13">
      <c r="A35" s="1017"/>
      <c r="B35" s="1019" t="s">
        <v>1676</v>
      </c>
      <c r="C35" s="1005"/>
      <c r="D35" s="1013"/>
      <c r="E35" s="1013" t="s">
        <v>147</v>
      </c>
      <c r="F35" s="1014"/>
      <c r="G35" s="993"/>
      <c r="H35" s="1015"/>
      <c r="I35" s="994"/>
      <c r="J35" s="994"/>
      <c r="K35" s="1000"/>
      <c r="M35" s="386" t="e">
        <f>+#REF!-J35</f>
        <v>#REF!</v>
      </c>
    </row>
    <row r="36" spans="1:13">
      <c r="A36" s="1017"/>
      <c r="B36" s="1019" t="s">
        <v>1677</v>
      </c>
      <c r="C36" s="1005"/>
      <c r="D36" s="1013"/>
      <c r="E36" s="1013" t="s">
        <v>147</v>
      </c>
      <c r="F36" s="1014"/>
      <c r="G36" s="993"/>
      <c r="H36" s="1015"/>
      <c r="I36" s="994"/>
      <c r="J36" s="994"/>
      <c r="K36" s="1000"/>
      <c r="M36" s="386" t="e">
        <f>+#REF!-J36</f>
        <v>#REF!</v>
      </c>
    </row>
    <row r="37" spans="1:13">
      <c r="A37" s="1017"/>
      <c r="B37" s="1019" t="s">
        <v>1678</v>
      </c>
      <c r="C37" s="1005"/>
      <c r="D37" s="1013"/>
      <c r="E37" s="1013" t="s">
        <v>147</v>
      </c>
      <c r="F37" s="1014"/>
      <c r="G37" s="993"/>
      <c r="H37" s="1015"/>
      <c r="I37" s="994"/>
      <c r="J37" s="994"/>
      <c r="K37" s="1000"/>
      <c r="M37" s="386" t="e">
        <f>+#REF!-J37</f>
        <v>#REF!</v>
      </c>
    </row>
    <row r="38" spans="1:13">
      <c r="A38" s="1009"/>
      <c r="B38" s="1019" t="s">
        <v>1679</v>
      </c>
      <c r="C38" s="1005"/>
      <c r="D38" s="1013"/>
      <c r="E38" s="1013" t="s">
        <v>242</v>
      </c>
      <c r="F38" s="1015"/>
      <c r="G38" s="993"/>
      <c r="H38" s="1015"/>
      <c r="I38" s="994"/>
      <c r="J38" s="994"/>
      <c r="K38" s="1000"/>
      <c r="M38" s="386" t="e">
        <f>+#REF!-J38</f>
        <v>#REF!</v>
      </c>
    </row>
    <row r="39" spans="1:13">
      <c r="A39" s="1003"/>
      <c r="B39" s="1018" t="s">
        <v>1646</v>
      </c>
      <c r="C39" s="1005"/>
      <c r="D39" s="1013"/>
      <c r="E39" s="1013"/>
      <c r="F39" s="1014"/>
      <c r="G39" s="993"/>
      <c r="H39" s="1015"/>
      <c r="I39" s="994"/>
      <c r="J39" s="994"/>
      <c r="K39" s="1000"/>
      <c r="M39" s="386" t="e">
        <f>+#REF!-J39</f>
        <v>#REF!</v>
      </c>
    </row>
    <row r="40" spans="1:13">
      <c r="A40" s="1003"/>
      <c r="B40" s="1019" t="s">
        <v>1680</v>
      </c>
      <c r="C40" s="1005"/>
      <c r="D40" s="1013"/>
      <c r="E40" s="1013" t="s">
        <v>147</v>
      </c>
      <c r="F40" s="1014"/>
      <c r="G40" s="993"/>
      <c r="H40" s="1015"/>
      <c r="I40" s="994"/>
      <c r="J40" s="994"/>
      <c r="K40" s="988"/>
      <c r="M40" s="386" t="e">
        <f>+#REF!-J40</f>
        <v>#REF!</v>
      </c>
    </row>
    <row r="41" spans="1:13" s="662" customFormat="1">
      <c r="A41" s="1003"/>
      <c r="B41" s="1019" t="s">
        <v>1681</v>
      </c>
      <c r="C41" s="1005"/>
      <c r="D41" s="1013"/>
      <c r="E41" s="1013" t="s">
        <v>147</v>
      </c>
      <c r="F41" s="1014"/>
      <c r="G41" s="993"/>
      <c r="H41" s="1015"/>
      <c r="I41" s="994"/>
      <c r="J41" s="994"/>
      <c r="K41" s="988"/>
      <c r="M41" s="386" t="e">
        <f>+#REF!-J41</f>
        <v>#REF!</v>
      </c>
    </row>
    <row r="42" spans="1:13">
      <c r="A42" s="1003"/>
      <c r="B42" s="1019" t="s">
        <v>1682</v>
      </c>
      <c r="C42" s="1005"/>
      <c r="D42" s="1013"/>
      <c r="E42" s="1013" t="s">
        <v>147</v>
      </c>
      <c r="F42" s="1014"/>
      <c r="G42" s="993"/>
      <c r="H42" s="1015"/>
      <c r="I42" s="994"/>
      <c r="J42" s="994"/>
      <c r="K42" s="988"/>
      <c r="M42" s="386" t="e">
        <f>+#REF!-J42</f>
        <v>#REF!</v>
      </c>
    </row>
    <row r="43" spans="1:13">
      <c r="A43" s="1003"/>
      <c r="B43" s="1019" t="s">
        <v>1683</v>
      </c>
      <c r="C43" s="1005"/>
      <c r="D43" s="1013"/>
      <c r="E43" s="1013" t="s">
        <v>147</v>
      </c>
      <c r="F43" s="1014"/>
      <c r="G43" s="993"/>
      <c r="H43" s="1015"/>
      <c r="I43" s="994"/>
      <c r="J43" s="994"/>
      <c r="K43" s="988"/>
      <c r="M43" s="386" t="e">
        <f>+#REF!-J43</f>
        <v>#REF!</v>
      </c>
    </row>
    <row r="44" spans="1:13">
      <c r="A44" s="1003"/>
      <c r="B44" s="1019" t="s">
        <v>1684</v>
      </c>
      <c r="C44" s="1005"/>
      <c r="D44" s="1013"/>
      <c r="E44" s="1013" t="s">
        <v>147</v>
      </c>
      <c r="F44" s="1014"/>
      <c r="G44" s="993"/>
      <c r="H44" s="1015"/>
      <c r="I44" s="994"/>
      <c r="J44" s="994"/>
      <c r="K44" s="988"/>
      <c r="M44" s="386" t="e">
        <f>+#REF!-J44</f>
        <v>#REF!</v>
      </c>
    </row>
    <row r="45" spans="1:13" s="662" customFormat="1">
      <c r="A45" s="1003"/>
      <c r="B45" s="1019" t="s">
        <v>1685</v>
      </c>
      <c r="C45" s="1005"/>
      <c r="D45" s="1013"/>
      <c r="E45" s="1013" t="s">
        <v>147</v>
      </c>
      <c r="F45" s="1014"/>
      <c r="G45" s="993"/>
      <c r="H45" s="1015"/>
      <c r="I45" s="994"/>
      <c r="J45" s="994"/>
      <c r="K45" s="988"/>
      <c r="M45" s="386" t="e">
        <f>+#REF!-J45</f>
        <v>#REF!</v>
      </c>
    </row>
    <row r="46" spans="1:13">
      <c r="A46" s="1003"/>
      <c r="B46" s="1019" t="s">
        <v>1686</v>
      </c>
      <c r="C46" s="1005"/>
      <c r="D46" s="1013"/>
      <c r="E46" s="1013" t="s">
        <v>147</v>
      </c>
      <c r="F46" s="1014"/>
      <c r="G46" s="993"/>
      <c r="H46" s="1015"/>
      <c r="I46" s="994"/>
      <c r="J46" s="994"/>
      <c r="K46" s="988"/>
      <c r="M46" s="386" t="e">
        <f>+#REF!-J46</f>
        <v>#REF!</v>
      </c>
    </row>
    <row r="47" spans="1:13" s="662" customFormat="1">
      <c r="A47" s="1003"/>
      <c r="B47" s="1019" t="s">
        <v>1687</v>
      </c>
      <c r="C47" s="1005"/>
      <c r="D47" s="1013"/>
      <c r="E47" s="1013" t="s">
        <v>147</v>
      </c>
      <c r="F47" s="1015"/>
      <c r="G47" s="993"/>
      <c r="H47" s="1015"/>
      <c r="I47" s="994"/>
      <c r="J47" s="994"/>
      <c r="K47" s="988"/>
      <c r="M47" s="386" t="e">
        <f>+#REF!-J47</f>
        <v>#REF!</v>
      </c>
    </row>
    <row r="48" spans="1:13">
      <c r="A48" s="1003"/>
      <c r="B48" s="1019" t="s">
        <v>1688</v>
      </c>
      <c r="C48" s="1005"/>
      <c r="D48" s="1013"/>
      <c r="E48" s="1013" t="s">
        <v>147</v>
      </c>
      <c r="F48" s="1015"/>
      <c r="G48" s="993"/>
      <c r="H48" s="1015"/>
      <c r="I48" s="994"/>
      <c r="J48" s="994"/>
      <c r="K48" s="988"/>
      <c r="M48" s="386" t="e">
        <f>+#REF!-J48</f>
        <v>#REF!</v>
      </c>
    </row>
    <row r="49" spans="1:13">
      <c r="A49" s="1044"/>
      <c r="B49" s="1045" t="s">
        <v>1689</v>
      </c>
      <c r="C49" s="1046"/>
      <c r="D49" s="1026"/>
      <c r="E49" s="1026" t="s">
        <v>147</v>
      </c>
      <c r="F49" s="1027"/>
      <c r="G49" s="1028"/>
      <c r="H49" s="1029"/>
      <c r="I49" s="1023"/>
      <c r="J49" s="1023"/>
      <c r="K49" s="988"/>
      <c r="M49" s="386" t="e">
        <f>+#REF!-J49</f>
        <v>#REF!</v>
      </c>
    </row>
    <row r="50" spans="1:13">
      <c r="A50" s="1036"/>
      <c r="B50" s="1037" t="s">
        <v>174</v>
      </c>
      <c r="C50" s="1038"/>
      <c r="D50" s="1039"/>
      <c r="E50" s="1039"/>
      <c r="F50" s="1040"/>
      <c r="G50" s="1041"/>
      <c r="H50" s="1040"/>
      <c r="I50" s="1042"/>
      <c r="J50" s="1042"/>
      <c r="K50" s="1043"/>
      <c r="M50" s="386" t="e">
        <f>+#REF!-J50</f>
        <v>#REF!</v>
      </c>
    </row>
    <row r="51" spans="1:13">
      <c r="A51" s="1021">
        <v>3</v>
      </c>
      <c r="B51" s="1010" t="s">
        <v>142</v>
      </c>
      <c r="C51" s="1005"/>
      <c r="D51" s="1013"/>
      <c r="E51" s="1007"/>
      <c r="F51" s="1008"/>
      <c r="G51" s="996"/>
      <c r="H51" s="1008"/>
      <c r="I51" s="997"/>
      <c r="J51" s="998"/>
      <c r="K51" s="988"/>
      <c r="M51" s="386" t="e">
        <f>+#REF!-J51</f>
        <v>#REF!</v>
      </c>
    </row>
    <row r="52" spans="1:13">
      <c r="A52" s="1003"/>
      <c r="B52" s="1019" t="s">
        <v>1657</v>
      </c>
      <c r="C52" s="1005"/>
      <c r="D52" s="1013"/>
      <c r="E52" s="1013" t="s">
        <v>147</v>
      </c>
      <c r="F52" s="1014"/>
      <c r="G52" s="993"/>
      <c r="H52" s="1015"/>
      <c r="I52" s="994"/>
      <c r="J52" s="994"/>
      <c r="K52" s="988"/>
      <c r="M52" s="386" t="e">
        <f>+#REF!-J52</f>
        <v>#REF!</v>
      </c>
    </row>
    <row r="53" spans="1:13">
      <c r="A53" s="1003"/>
      <c r="B53" s="1019" t="s">
        <v>1658</v>
      </c>
      <c r="C53" s="1005"/>
      <c r="D53" s="1013"/>
      <c r="E53" s="1013" t="s">
        <v>147</v>
      </c>
      <c r="F53" s="1014"/>
      <c r="G53" s="993"/>
      <c r="H53" s="1015"/>
      <c r="I53" s="994"/>
      <c r="J53" s="994"/>
      <c r="K53" s="988"/>
      <c r="M53" s="386" t="e">
        <f>+#REF!-J53</f>
        <v>#REF!</v>
      </c>
    </row>
    <row r="54" spans="1:13">
      <c r="A54" s="1003"/>
      <c r="B54" s="1019" t="s">
        <v>1659</v>
      </c>
      <c r="C54" s="1005"/>
      <c r="D54" s="1013"/>
      <c r="E54" s="1013" t="s">
        <v>147</v>
      </c>
      <c r="F54" s="1014"/>
      <c r="G54" s="993"/>
      <c r="H54" s="1015"/>
      <c r="I54" s="994"/>
      <c r="J54" s="994"/>
      <c r="K54" s="988"/>
      <c r="M54" s="386" t="e">
        <f>+#REF!-J54</f>
        <v>#REF!</v>
      </c>
    </row>
    <row r="55" spans="1:13">
      <c r="A55" s="1003"/>
      <c r="B55" s="1019" t="s">
        <v>1660</v>
      </c>
      <c r="C55" s="1005"/>
      <c r="D55" s="1013"/>
      <c r="E55" s="1013" t="s">
        <v>147</v>
      </c>
      <c r="F55" s="1014"/>
      <c r="G55" s="993"/>
      <c r="H55" s="1015"/>
      <c r="I55" s="994"/>
      <c r="J55" s="994"/>
      <c r="K55" s="988"/>
      <c r="M55" s="386" t="e">
        <f>+#REF!-J55</f>
        <v>#REF!</v>
      </c>
    </row>
    <row r="56" spans="1:13">
      <c r="A56" s="1003"/>
      <c r="B56" s="1019" t="s">
        <v>1661</v>
      </c>
      <c r="C56" s="1005"/>
      <c r="D56" s="1013"/>
      <c r="E56" s="1013" t="s">
        <v>147</v>
      </c>
      <c r="F56" s="1014"/>
      <c r="G56" s="993"/>
      <c r="H56" s="1015"/>
      <c r="I56" s="994"/>
      <c r="J56" s="994"/>
      <c r="K56" s="988"/>
      <c r="M56" s="386" t="e">
        <f>+#REF!-J56</f>
        <v>#REF!</v>
      </c>
    </row>
    <row r="57" spans="1:13">
      <c r="A57" s="1003"/>
      <c r="B57" s="1019" t="s">
        <v>1662</v>
      </c>
      <c r="C57" s="1005"/>
      <c r="D57" s="1013"/>
      <c r="E57" s="1013" t="s">
        <v>147</v>
      </c>
      <c r="F57" s="1014"/>
      <c r="G57" s="993"/>
      <c r="H57" s="1015"/>
      <c r="I57" s="994"/>
      <c r="J57" s="994"/>
      <c r="K57" s="988"/>
      <c r="M57" s="386" t="e">
        <f>+#REF!-J57</f>
        <v>#REF!</v>
      </c>
    </row>
    <row r="58" spans="1:13" s="662" customFormat="1">
      <c r="A58" s="1003"/>
      <c r="B58" s="1022" t="s">
        <v>1663</v>
      </c>
      <c r="C58" s="1005"/>
      <c r="D58" s="1013"/>
      <c r="E58" s="1013" t="s">
        <v>147</v>
      </c>
      <c r="F58" s="1014"/>
      <c r="G58" s="993"/>
      <c r="H58" s="1015"/>
      <c r="I58" s="994"/>
      <c r="J58" s="994"/>
      <c r="K58" s="988"/>
      <c r="M58" s="386" t="e">
        <f>+#REF!-J58</f>
        <v>#REF!</v>
      </c>
    </row>
    <row r="59" spans="1:13">
      <c r="A59" s="1003"/>
      <c r="B59" s="1022" t="s">
        <v>1664</v>
      </c>
      <c r="C59" s="1005"/>
      <c r="D59" s="1013"/>
      <c r="E59" s="1013" t="s">
        <v>147</v>
      </c>
      <c r="F59" s="1014"/>
      <c r="G59" s="993"/>
      <c r="H59" s="1015"/>
      <c r="I59" s="994"/>
      <c r="J59" s="994"/>
      <c r="K59" s="988"/>
    </row>
    <row r="60" spans="1:13">
      <c r="A60" s="1003"/>
      <c r="B60" s="1022" t="s">
        <v>1665</v>
      </c>
      <c r="C60" s="1005"/>
      <c r="D60" s="1013"/>
      <c r="E60" s="1013" t="s">
        <v>147</v>
      </c>
      <c r="F60" s="1014"/>
      <c r="G60" s="993"/>
      <c r="H60" s="1015"/>
      <c r="I60" s="994"/>
      <c r="J60" s="994"/>
      <c r="K60" s="988"/>
    </row>
    <row r="61" spans="1:13">
      <c r="A61" s="1003"/>
      <c r="B61" s="1022" t="s">
        <v>1666</v>
      </c>
      <c r="C61" s="1005"/>
      <c r="D61" s="1013"/>
      <c r="E61" s="1013" t="s">
        <v>147</v>
      </c>
      <c r="F61" s="1014"/>
      <c r="G61" s="993"/>
      <c r="H61" s="1015"/>
      <c r="I61" s="994"/>
      <c r="J61" s="994"/>
      <c r="K61" s="988"/>
    </row>
    <row r="62" spans="1:13">
      <c r="A62" s="1003"/>
      <c r="B62" s="1022" t="s">
        <v>1667</v>
      </c>
      <c r="C62" s="1005"/>
      <c r="D62" s="1013"/>
      <c r="E62" s="1013" t="s">
        <v>147</v>
      </c>
      <c r="F62" s="1014"/>
      <c r="G62" s="993"/>
      <c r="H62" s="1015"/>
      <c r="I62" s="994"/>
      <c r="J62" s="994"/>
      <c r="K62" s="988"/>
    </row>
    <row r="63" spans="1:13">
      <c r="A63" s="1003"/>
      <c r="B63" s="1022" t="s">
        <v>1668</v>
      </c>
      <c r="C63" s="1005"/>
      <c r="D63" s="1013"/>
      <c r="E63" s="1013" t="s">
        <v>147</v>
      </c>
      <c r="F63" s="1014"/>
      <c r="G63" s="993"/>
      <c r="H63" s="1015"/>
      <c r="I63" s="994"/>
      <c r="J63" s="994"/>
      <c r="K63" s="988"/>
    </row>
    <row r="64" spans="1:13">
      <c r="A64" s="1003"/>
      <c r="B64" s="1022" t="s">
        <v>1669</v>
      </c>
      <c r="C64" s="1005"/>
      <c r="D64" s="1013"/>
      <c r="E64" s="1013" t="s">
        <v>147</v>
      </c>
      <c r="F64" s="1014"/>
      <c r="G64" s="993"/>
      <c r="H64" s="1015"/>
      <c r="I64" s="994"/>
      <c r="J64" s="994"/>
      <c r="K64" s="988"/>
    </row>
    <row r="65" spans="1:11">
      <c r="A65" s="1003"/>
      <c r="B65" s="1022" t="s">
        <v>1670</v>
      </c>
      <c r="C65" s="1005"/>
      <c r="D65" s="1013"/>
      <c r="E65" s="1013" t="s">
        <v>147</v>
      </c>
      <c r="F65" s="1014"/>
      <c r="G65" s="993"/>
      <c r="H65" s="1015"/>
      <c r="I65" s="994"/>
      <c r="J65" s="994"/>
      <c r="K65" s="988"/>
    </row>
    <row r="66" spans="1:11">
      <c r="A66" s="1020"/>
      <c r="B66" s="1047" t="s">
        <v>1671</v>
      </c>
      <c r="C66" s="1046"/>
      <c r="D66" s="1026"/>
      <c r="E66" s="1026" t="s">
        <v>173</v>
      </c>
      <c r="F66" s="1029"/>
      <c r="G66" s="1028"/>
      <c r="H66" s="1029"/>
      <c r="I66" s="1023"/>
      <c r="J66" s="1023"/>
      <c r="K66" s="988"/>
    </row>
    <row r="67" spans="1:11">
      <c r="A67" s="1035"/>
      <c r="B67" s="1037" t="s">
        <v>176</v>
      </c>
      <c r="C67" s="1038"/>
      <c r="D67" s="1039"/>
      <c r="E67" s="1039"/>
      <c r="F67" s="1040"/>
      <c r="G67" s="1041"/>
      <c r="H67" s="1040"/>
      <c r="I67" s="1042"/>
      <c r="J67" s="1042"/>
      <c r="K67" s="1048"/>
    </row>
    <row r="68" spans="1:11">
      <c r="A68" s="1206">
        <v>4</v>
      </c>
      <c r="B68" s="1010" t="s">
        <v>1647</v>
      </c>
      <c r="C68" s="1005"/>
      <c r="D68" s="1013"/>
      <c r="E68" s="1007"/>
      <c r="F68" s="1008"/>
      <c r="G68" s="996"/>
      <c r="H68" s="1008"/>
      <c r="I68" s="997"/>
      <c r="J68" s="998"/>
      <c r="K68" s="1001"/>
    </row>
    <row r="69" spans="1:11">
      <c r="A69" s="1030"/>
      <c r="B69" s="1019" t="s">
        <v>1654</v>
      </c>
      <c r="C69" s="1005"/>
      <c r="D69" s="1013"/>
      <c r="E69" s="1013" t="s">
        <v>147</v>
      </c>
      <c r="F69" s="1014"/>
      <c r="G69" s="993"/>
      <c r="H69" s="1015"/>
      <c r="I69" s="994"/>
      <c r="J69" s="994"/>
      <c r="K69" s="1001"/>
    </row>
    <row r="70" spans="1:11">
      <c r="A70" s="1030"/>
      <c r="B70" s="1012" t="s">
        <v>1655</v>
      </c>
      <c r="C70" s="1005"/>
      <c r="D70" s="1013"/>
      <c r="E70" s="1013" t="s">
        <v>147</v>
      </c>
      <c r="F70" s="1014"/>
      <c r="G70" s="993"/>
      <c r="H70" s="1015"/>
      <c r="I70" s="994"/>
      <c r="J70" s="994"/>
      <c r="K70" s="1001"/>
    </row>
    <row r="71" spans="1:11">
      <c r="A71" s="1030"/>
      <c r="B71" s="1024" t="s">
        <v>1656</v>
      </c>
      <c r="C71" s="1025"/>
      <c r="D71" s="1026"/>
      <c r="E71" s="1026" t="s">
        <v>147</v>
      </c>
      <c r="F71" s="1027"/>
      <c r="G71" s="1028"/>
      <c r="H71" s="1029"/>
      <c r="I71" s="1023"/>
      <c r="J71" s="1023"/>
      <c r="K71" s="1001"/>
    </row>
    <row r="72" spans="1:11">
      <c r="A72" s="1207"/>
      <c r="B72" s="1037" t="s">
        <v>219</v>
      </c>
      <c r="C72" s="1038"/>
      <c r="D72" s="1039"/>
      <c r="E72" s="1039"/>
      <c r="F72" s="1040"/>
      <c r="G72" s="1041"/>
      <c r="H72" s="1040"/>
      <c r="I72" s="1042"/>
      <c r="J72" s="1042"/>
      <c r="K72" s="1048"/>
    </row>
  </sheetData>
  <mergeCells count="10">
    <mergeCell ref="B21:C21"/>
    <mergeCell ref="A1:K1"/>
    <mergeCell ref="A6:C6"/>
    <mergeCell ref="A7:A8"/>
    <mergeCell ref="B7:C8"/>
    <mergeCell ref="D7:D8"/>
    <mergeCell ref="E7:E8"/>
    <mergeCell ref="F7:G7"/>
    <mergeCell ref="H7:I7"/>
    <mergeCell ref="K7:K8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 xml:space="preserve">&amp;Rแบบ ปร. 4 แผ่นที่ &amp;P+89     </oddHeader>
    <oddFooter>&amp;C&amp;A</oddFooter>
  </headerFooter>
  <rowBreaks count="1" manualBreakCount="1">
    <brk id="2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2"/>
  <sheetViews>
    <sheetView topLeftCell="A19" zoomScaleNormal="100" zoomScaleSheetLayoutView="100" workbookViewId="0">
      <selection activeCell="J6" sqref="J6"/>
    </sheetView>
  </sheetViews>
  <sheetFormatPr defaultColWidth="9.1328125" defaultRowHeight="21.35"/>
  <cols>
    <col min="1" max="1" width="8" style="10" customWidth="1"/>
    <col min="2" max="2" width="23.59765625" style="10" customWidth="1"/>
    <col min="3" max="3" width="89.86328125" style="10" customWidth="1"/>
    <col min="4" max="4" width="27.59765625" style="24" customWidth="1"/>
    <col min="5" max="5" width="20.59765625" style="10" customWidth="1"/>
    <col min="6" max="6" width="9.1328125" style="10"/>
    <col min="7" max="7" width="14.3984375" style="10" bestFit="1" customWidth="1"/>
    <col min="8" max="8" width="10.3984375" style="10" customWidth="1"/>
    <col min="9" max="9" width="9.1328125" style="10"/>
    <col min="10" max="10" width="9.3984375" style="10" bestFit="1" customWidth="1"/>
    <col min="11" max="16384" width="9.1328125" style="10"/>
  </cols>
  <sheetData>
    <row r="1" spans="1:10" ht="24">
      <c r="A1" s="26"/>
      <c r="B1" s="26"/>
      <c r="C1" s="26"/>
      <c r="D1" s="67"/>
      <c r="E1" s="67" t="s">
        <v>84</v>
      </c>
      <c r="F1" s="26"/>
      <c r="G1" s="26"/>
      <c r="H1" s="26"/>
    </row>
    <row r="2" spans="1:10" s="120" customFormat="1" ht="33">
      <c r="A2" s="1238" t="s">
        <v>69</v>
      </c>
      <c r="B2" s="1238"/>
      <c r="C2" s="1238"/>
      <c r="D2" s="1238"/>
      <c r="E2" s="1238"/>
      <c r="F2" s="119"/>
      <c r="G2" s="119"/>
      <c r="H2" s="119"/>
    </row>
    <row r="3" spans="1:10" ht="26">
      <c r="A3" s="111" t="s">
        <v>1153</v>
      </c>
      <c r="B3" s="115"/>
      <c r="C3" s="116"/>
      <c r="D3" s="117"/>
      <c r="E3" s="118"/>
      <c r="F3" s="26"/>
      <c r="G3" s="26"/>
      <c r="H3" s="26"/>
    </row>
    <row r="4" spans="1:10" ht="26">
      <c r="A4" s="112" t="s">
        <v>135</v>
      </c>
      <c r="B4" s="68"/>
      <c r="C4" s="69"/>
      <c r="D4" s="69"/>
      <c r="E4" s="70"/>
      <c r="F4" s="26"/>
      <c r="G4" s="26"/>
      <c r="H4" s="26"/>
    </row>
    <row r="5" spans="1:10" ht="26">
      <c r="A5" s="113" t="s">
        <v>136</v>
      </c>
      <c r="B5" s="71"/>
      <c r="C5" s="72"/>
      <c r="D5" s="72"/>
      <c r="E5" s="73"/>
      <c r="F5" s="26"/>
      <c r="G5" s="26"/>
      <c r="H5" s="26"/>
    </row>
    <row r="6" spans="1:10" ht="24" customHeight="1">
      <c r="A6" s="68" t="s">
        <v>17</v>
      </c>
      <c r="B6" s="74"/>
      <c r="C6" s="74" t="s">
        <v>126</v>
      </c>
      <c r="D6" s="75">
        <f>ปร5ก!D8+ปร5ข!E9+2</f>
        <v>94</v>
      </c>
      <c r="E6" s="137" t="s">
        <v>23</v>
      </c>
      <c r="F6" s="26"/>
      <c r="G6" s="37"/>
      <c r="H6" s="26"/>
    </row>
    <row r="7" spans="1:10" ht="24" customHeight="1" thickBot="1">
      <c r="A7" s="74" t="s">
        <v>70</v>
      </c>
      <c r="B7" s="74"/>
      <c r="C7" s="74"/>
      <c r="D7" s="76"/>
      <c r="E7" s="77"/>
      <c r="F7" s="26"/>
      <c r="G7" s="26"/>
      <c r="H7" s="26"/>
    </row>
    <row r="8" spans="1:10" ht="23.35" thickTop="1">
      <c r="A8" s="1239" t="s">
        <v>12</v>
      </c>
      <c r="B8" s="1241" t="s">
        <v>1</v>
      </c>
      <c r="C8" s="1242"/>
      <c r="D8" s="180" t="s">
        <v>14</v>
      </c>
      <c r="E8" s="1235" t="s">
        <v>8</v>
      </c>
      <c r="F8" s="26"/>
      <c r="G8" s="26"/>
      <c r="H8" s="26"/>
    </row>
    <row r="9" spans="1:10" ht="23.35" thickBot="1">
      <c r="A9" s="1240"/>
      <c r="B9" s="1243"/>
      <c r="C9" s="1244"/>
      <c r="D9" s="181" t="s">
        <v>27</v>
      </c>
      <c r="E9" s="1237"/>
      <c r="F9" s="26"/>
      <c r="G9" s="1234" t="s">
        <v>28</v>
      </c>
      <c r="H9" s="1234"/>
    </row>
    <row r="10" spans="1:10" ht="24.35" thickTop="1">
      <c r="A10" s="79">
        <v>1</v>
      </c>
      <c r="B10" s="80" t="s">
        <v>72</v>
      </c>
      <c r="C10" s="81"/>
      <c r="D10" s="185"/>
      <c r="E10" s="82"/>
      <c r="G10" s="42">
        <v>5000000</v>
      </c>
      <c r="H10" s="43">
        <v>1.2690999999999999</v>
      </c>
    </row>
    <row r="11" spans="1:10" ht="24">
      <c r="A11" s="83">
        <v>2</v>
      </c>
      <c r="B11" s="84" t="s">
        <v>1174</v>
      </c>
      <c r="C11" s="85"/>
      <c r="D11" s="182"/>
      <c r="E11" s="86"/>
      <c r="G11" s="87"/>
      <c r="H11" s="88"/>
      <c r="J11" s="44"/>
    </row>
    <row r="12" spans="1:10" ht="24">
      <c r="A12" s="83"/>
      <c r="B12" s="89"/>
      <c r="C12" s="85"/>
      <c r="D12" s="182"/>
      <c r="E12" s="86"/>
      <c r="G12" s="87"/>
      <c r="H12" s="88"/>
      <c r="J12" s="44"/>
    </row>
    <row r="13" spans="1:10" ht="24">
      <c r="A13" s="83"/>
      <c r="B13" s="89"/>
      <c r="C13" s="85"/>
      <c r="D13" s="182"/>
      <c r="E13" s="86"/>
      <c r="G13" s="87"/>
      <c r="H13" s="88"/>
      <c r="J13" s="44"/>
    </row>
    <row r="14" spans="1:10" ht="24">
      <c r="A14" s="83"/>
      <c r="B14" s="89"/>
      <c r="C14" s="85"/>
      <c r="D14" s="182"/>
      <c r="E14" s="86"/>
      <c r="G14" s="87"/>
      <c r="H14" s="88"/>
      <c r="J14" s="44"/>
    </row>
    <row r="15" spans="1:10" ht="24">
      <c r="A15" s="83"/>
      <c r="B15" s="89"/>
      <c r="C15" s="85"/>
      <c r="D15" s="182"/>
      <c r="E15" s="86"/>
      <c r="G15" s="87"/>
      <c r="H15" s="88"/>
      <c r="J15" s="44"/>
    </row>
    <row r="16" spans="1:10" ht="24">
      <c r="A16" s="90"/>
      <c r="B16" s="91"/>
      <c r="C16" s="85"/>
      <c r="D16" s="183"/>
      <c r="E16" s="92"/>
    </row>
    <row r="17" spans="1:10" ht="24">
      <c r="A17" s="90"/>
      <c r="B17" s="91"/>
      <c r="C17" s="85"/>
      <c r="D17" s="183"/>
      <c r="E17" s="86"/>
      <c r="J17" s="44" t="e">
        <f>H10-(#REF!-G10)*#REF!</f>
        <v>#REF!</v>
      </c>
    </row>
    <row r="18" spans="1:10" ht="24.35" thickBot="1">
      <c r="A18" s="93"/>
      <c r="B18" s="94"/>
      <c r="C18" s="95"/>
      <c r="D18" s="184"/>
      <c r="E18" s="96"/>
      <c r="G18" s="49" t="e">
        <f>#REF!-G10</f>
        <v>#REF!</v>
      </c>
      <c r="H18" s="50" t="e">
        <f>H10-#REF!</f>
        <v>#REF!</v>
      </c>
    </row>
    <row r="19" spans="1:10" ht="24.35" thickTop="1">
      <c r="A19" s="1235" t="s">
        <v>36</v>
      </c>
      <c r="B19" s="97"/>
      <c r="C19" s="98" t="s">
        <v>73</v>
      </c>
      <c r="D19" s="186"/>
      <c r="E19" s="149"/>
      <c r="G19" s="49"/>
      <c r="H19" s="50"/>
    </row>
    <row r="20" spans="1:10" ht="24.35" thickBot="1">
      <c r="A20" s="1236"/>
      <c r="B20" s="99"/>
      <c r="C20" s="100" t="s">
        <v>38</v>
      </c>
      <c r="D20" s="187"/>
      <c r="E20" s="148"/>
      <c r="G20" s="49" t="e">
        <f>#REF!-G10</f>
        <v>#REF!</v>
      </c>
      <c r="H20" s="51" t="e">
        <f>ROUNDDOWN(H18*G18/G20,4)</f>
        <v>#REF!</v>
      </c>
    </row>
    <row r="21" spans="1:10" ht="24.35" thickTop="1">
      <c r="A21" s="1236"/>
      <c r="B21" s="99" t="s">
        <v>1693</v>
      </c>
      <c r="C21" s="101"/>
      <c r="D21" s="102"/>
      <c r="E21" s="103"/>
      <c r="G21" s="104"/>
      <c r="H21" s="105"/>
    </row>
    <row r="22" spans="1:10" ht="23.35" thickBot="1">
      <c r="A22" s="1237"/>
      <c r="B22" s="106"/>
      <c r="C22" s="107"/>
      <c r="D22" s="108"/>
      <c r="E22" s="109"/>
    </row>
    <row r="23" spans="1:10" ht="23.7" thickTop="1">
      <c r="A23" s="26"/>
      <c r="B23" s="26"/>
      <c r="C23" s="64"/>
      <c r="D23" s="64"/>
      <c r="E23" s="64"/>
    </row>
    <row r="24" spans="1:10">
      <c r="C24" s="65"/>
      <c r="D24" s="23"/>
    </row>
    <row r="28" spans="1:10">
      <c r="G28" s="57"/>
    </row>
    <row r="30" spans="1:10">
      <c r="D30" s="10"/>
    </row>
    <row r="31" spans="1:10">
      <c r="D31" s="10"/>
    </row>
    <row r="32" spans="1:10">
      <c r="D32" s="10"/>
    </row>
  </sheetData>
  <mergeCells count="6">
    <mergeCell ref="G9:H9"/>
    <mergeCell ref="A19:A22"/>
    <mergeCell ref="A2:E2"/>
    <mergeCell ref="A8:A9"/>
    <mergeCell ref="B8:C9"/>
    <mergeCell ref="E8:E9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0"/>
  <sheetViews>
    <sheetView view="pageBreakPreview" topLeftCell="B28" zoomScaleNormal="80" zoomScaleSheetLayoutView="100" workbookViewId="0">
      <selection activeCell="J6" sqref="J6"/>
    </sheetView>
  </sheetViews>
  <sheetFormatPr defaultRowHeight="21.35"/>
  <cols>
    <col min="1" max="1" width="7.3984375" style="10" customWidth="1"/>
    <col min="2" max="2" width="110.19921875" style="10" customWidth="1"/>
    <col min="3" max="3" width="22.3984375" style="24" customWidth="1"/>
    <col min="4" max="4" width="15.3984375" style="24" customWidth="1"/>
    <col min="5" max="5" width="25.19921875" style="10" customWidth="1"/>
    <col min="6" max="6" width="16.3984375" style="10" customWidth="1"/>
    <col min="7" max="7" width="9.1328125" style="10"/>
    <col min="8" max="8" width="3" style="10" customWidth="1"/>
    <col min="9" max="9" width="15.3984375" style="10" bestFit="1" customWidth="1"/>
    <col min="10" max="10" width="12.1328125" style="10" customWidth="1"/>
    <col min="11" max="11" width="2.59765625" style="10" customWidth="1"/>
    <col min="12" max="12" width="9.1328125" style="10"/>
    <col min="13" max="13" width="14.1328125" style="10" customWidth="1"/>
    <col min="14" max="14" width="13" style="10" customWidth="1"/>
    <col min="15" max="15" width="2.3984375" style="10" customWidth="1"/>
    <col min="16" max="16" width="9.1328125" style="10"/>
    <col min="17" max="17" width="15.3984375" style="10" customWidth="1"/>
    <col min="18" max="257" width="9.1328125" style="10"/>
    <col min="258" max="258" width="7.3984375" style="10" customWidth="1"/>
    <col min="259" max="259" width="42.3984375" style="10" customWidth="1"/>
    <col min="260" max="260" width="18.3984375" style="10" customWidth="1"/>
    <col min="261" max="261" width="15.3984375" style="10" customWidth="1"/>
    <col min="262" max="262" width="18.3984375" style="10" customWidth="1"/>
    <col min="263" max="263" width="16.3984375" style="10" customWidth="1"/>
    <col min="264" max="264" width="9.1328125" style="10"/>
    <col min="265" max="265" width="15.3984375" style="10" bestFit="1" customWidth="1"/>
    <col min="266" max="266" width="12.1328125" style="10" customWidth="1"/>
    <col min="267" max="513" width="9.1328125" style="10"/>
    <col min="514" max="514" width="7.3984375" style="10" customWidth="1"/>
    <col min="515" max="515" width="42.3984375" style="10" customWidth="1"/>
    <col min="516" max="516" width="18.3984375" style="10" customWidth="1"/>
    <col min="517" max="517" width="15.3984375" style="10" customWidth="1"/>
    <col min="518" max="518" width="18.3984375" style="10" customWidth="1"/>
    <col min="519" max="519" width="16.3984375" style="10" customWidth="1"/>
    <col min="520" max="520" width="9.1328125" style="10"/>
    <col min="521" max="521" width="15.3984375" style="10" bestFit="1" customWidth="1"/>
    <col min="522" max="522" width="12.1328125" style="10" customWidth="1"/>
    <col min="523" max="769" width="9.1328125" style="10"/>
    <col min="770" max="770" width="7.3984375" style="10" customWidth="1"/>
    <col min="771" max="771" width="42.3984375" style="10" customWidth="1"/>
    <col min="772" max="772" width="18.3984375" style="10" customWidth="1"/>
    <col min="773" max="773" width="15.3984375" style="10" customWidth="1"/>
    <col min="774" max="774" width="18.3984375" style="10" customWidth="1"/>
    <col min="775" max="775" width="16.3984375" style="10" customWidth="1"/>
    <col min="776" max="776" width="9.1328125" style="10"/>
    <col min="777" max="777" width="15.3984375" style="10" bestFit="1" customWidth="1"/>
    <col min="778" max="778" width="12.1328125" style="10" customWidth="1"/>
    <col min="779" max="1025" width="9.1328125" style="10"/>
    <col min="1026" max="1026" width="7.3984375" style="10" customWidth="1"/>
    <col min="1027" max="1027" width="42.3984375" style="10" customWidth="1"/>
    <col min="1028" max="1028" width="18.3984375" style="10" customWidth="1"/>
    <col min="1029" max="1029" width="15.3984375" style="10" customWidth="1"/>
    <col min="1030" max="1030" width="18.3984375" style="10" customWidth="1"/>
    <col min="1031" max="1031" width="16.3984375" style="10" customWidth="1"/>
    <col min="1032" max="1032" width="9.1328125" style="10"/>
    <col min="1033" max="1033" width="15.3984375" style="10" bestFit="1" customWidth="1"/>
    <col min="1034" max="1034" width="12.1328125" style="10" customWidth="1"/>
    <col min="1035" max="1281" width="9.1328125" style="10"/>
    <col min="1282" max="1282" width="7.3984375" style="10" customWidth="1"/>
    <col min="1283" max="1283" width="42.3984375" style="10" customWidth="1"/>
    <col min="1284" max="1284" width="18.3984375" style="10" customWidth="1"/>
    <col min="1285" max="1285" width="15.3984375" style="10" customWidth="1"/>
    <col min="1286" max="1286" width="18.3984375" style="10" customWidth="1"/>
    <col min="1287" max="1287" width="16.3984375" style="10" customWidth="1"/>
    <col min="1288" max="1288" width="9.1328125" style="10"/>
    <col min="1289" max="1289" width="15.3984375" style="10" bestFit="1" customWidth="1"/>
    <col min="1290" max="1290" width="12.1328125" style="10" customWidth="1"/>
    <col min="1291" max="1537" width="9.1328125" style="10"/>
    <col min="1538" max="1538" width="7.3984375" style="10" customWidth="1"/>
    <col min="1539" max="1539" width="42.3984375" style="10" customWidth="1"/>
    <col min="1540" max="1540" width="18.3984375" style="10" customWidth="1"/>
    <col min="1541" max="1541" width="15.3984375" style="10" customWidth="1"/>
    <col min="1542" max="1542" width="18.3984375" style="10" customWidth="1"/>
    <col min="1543" max="1543" width="16.3984375" style="10" customWidth="1"/>
    <col min="1544" max="1544" width="9.1328125" style="10"/>
    <col min="1545" max="1545" width="15.3984375" style="10" bestFit="1" customWidth="1"/>
    <col min="1546" max="1546" width="12.1328125" style="10" customWidth="1"/>
    <col min="1547" max="1793" width="9.1328125" style="10"/>
    <col min="1794" max="1794" width="7.3984375" style="10" customWidth="1"/>
    <col min="1795" max="1795" width="42.3984375" style="10" customWidth="1"/>
    <col min="1796" max="1796" width="18.3984375" style="10" customWidth="1"/>
    <col min="1797" max="1797" width="15.3984375" style="10" customWidth="1"/>
    <col min="1798" max="1798" width="18.3984375" style="10" customWidth="1"/>
    <col min="1799" max="1799" width="16.3984375" style="10" customWidth="1"/>
    <col min="1800" max="1800" width="9.1328125" style="10"/>
    <col min="1801" max="1801" width="15.3984375" style="10" bestFit="1" customWidth="1"/>
    <col min="1802" max="1802" width="12.1328125" style="10" customWidth="1"/>
    <col min="1803" max="2049" width="9.1328125" style="10"/>
    <col min="2050" max="2050" width="7.3984375" style="10" customWidth="1"/>
    <col min="2051" max="2051" width="42.3984375" style="10" customWidth="1"/>
    <col min="2052" max="2052" width="18.3984375" style="10" customWidth="1"/>
    <col min="2053" max="2053" width="15.3984375" style="10" customWidth="1"/>
    <col min="2054" max="2054" width="18.3984375" style="10" customWidth="1"/>
    <col min="2055" max="2055" width="16.3984375" style="10" customWidth="1"/>
    <col min="2056" max="2056" width="9.1328125" style="10"/>
    <col min="2057" max="2057" width="15.3984375" style="10" bestFit="1" customWidth="1"/>
    <col min="2058" max="2058" width="12.1328125" style="10" customWidth="1"/>
    <col min="2059" max="2305" width="9.1328125" style="10"/>
    <col min="2306" max="2306" width="7.3984375" style="10" customWidth="1"/>
    <col min="2307" max="2307" width="42.3984375" style="10" customWidth="1"/>
    <col min="2308" max="2308" width="18.3984375" style="10" customWidth="1"/>
    <col min="2309" max="2309" width="15.3984375" style="10" customWidth="1"/>
    <col min="2310" max="2310" width="18.3984375" style="10" customWidth="1"/>
    <col min="2311" max="2311" width="16.3984375" style="10" customWidth="1"/>
    <col min="2312" max="2312" width="9.1328125" style="10"/>
    <col min="2313" max="2313" width="15.3984375" style="10" bestFit="1" customWidth="1"/>
    <col min="2314" max="2314" width="12.1328125" style="10" customWidth="1"/>
    <col min="2315" max="2561" width="9.1328125" style="10"/>
    <col min="2562" max="2562" width="7.3984375" style="10" customWidth="1"/>
    <col min="2563" max="2563" width="42.3984375" style="10" customWidth="1"/>
    <col min="2564" max="2564" width="18.3984375" style="10" customWidth="1"/>
    <col min="2565" max="2565" width="15.3984375" style="10" customWidth="1"/>
    <col min="2566" max="2566" width="18.3984375" style="10" customWidth="1"/>
    <col min="2567" max="2567" width="16.3984375" style="10" customWidth="1"/>
    <col min="2568" max="2568" width="9.1328125" style="10"/>
    <col min="2569" max="2569" width="15.3984375" style="10" bestFit="1" customWidth="1"/>
    <col min="2570" max="2570" width="12.1328125" style="10" customWidth="1"/>
    <col min="2571" max="2817" width="9.1328125" style="10"/>
    <col min="2818" max="2818" width="7.3984375" style="10" customWidth="1"/>
    <col min="2819" max="2819" width="42.3984375" style="10" customWidth="1"/>
    <col min="2820" max="2820" width="18.3984375" style="10" customWidth="1"/>
    <col min="2821" max="2821" width="15.3984375" style="10" customWidth="1"/>
    <col min="2822" max="2822" width="18.3984375" style="10" customWidth="1"/>
    <col min="2823" max="2823" width="16.3984375" style="10" customWidth="1"/>
    <col min="2824" max="2824" width="9.1328125" style="10"/>
    <col min="2825" max="2825" width="15.3984375" style="10" bestFit="1" customWidth="1"/>
    <col min="2826" max="2826" width="12.1328125" style="10" customWidth="1"/>
    <col min="2827" max="3073" width="9.1328125" style="10"/>
    <col min="3074" max="3074" width="7.3984375" style="10" customWidth="1"/>
    <col min="3075" max="3075" width="42.3984375" style="10" customWidth="1"/>
    <col min="3076" max="3076" width="18.3984375" style="10" customWidth="1"/>
    <col min="3077" max="3077" width="15.3984375" style="10" customWidth="1"/>
    <col min="3078" max="3078" width="18.3984375" style="10" customWidth="1"/>
    <col min="3079" max="3079" width="16.3984375" style="10" customWidth="1"/>
    <col min="3080" max="3080" width="9.1328125" style="10"/>
    <col min="3081" max="3081" width="15.3984375" style="10" bestFit="1" customWidth="1"/>
    <col min="3082" max="3082" width="12.1328125" style="10" customWidth="1"/>
    <col min="3083" max="3329" width="9.1328125" style="10"/>
    <col min="3330" max="3330" width="7.3984375" style="10" customWidth="1"/>
    <col min="3331" max="3331" width="42.3984375" style="10" customWidth="1"/>
    <col min="3332" max="3332" width="18.3984375" style="10" customWidth="1"/>
    <col min="3333" max="3333" width="15.3984375" style="10" customWidth="1"/>
    <col min="3334" max="3334" width="18.3984375" style="10" customWidth="1"/>
    <col min="3335" max="3335" width="16.3984375" style="10" customWidth="1"/>
    <col min="3336" max="3336" width="9.1328125" style="10"/>
    <col min="3337" max="3337" width="15.3984375" style="10" bestFit="1" customWidth="1"/>
    <col min="3338" max="3338" width="12.1328125" style="10" customWidth="1"/>
    <col min="3339" max="3585" width="9.1328125" style="10"/>
    <col min="3586" max="3586" width="7.3984375" style="10" customWidth="1"/>
    <col min="3587" max="3587" width="42.3984375" style="10" customWidth="1"/>
    <col min="3588" max="3588" width="18.3984375" style="10" customWidth="1"/>
    <col min="3589" max="3589" width="15.3984375" style="10" customWidth="1"/>
    <col min="3590" max="3590" width="18.3984375" style="10" customWidth="1"/>
    <col min="3591" max="3591" width="16.3984375" style="10" customWidth="1"/>
    <col min="3592" max="3592" width="9.1328125" style="10"/>
    <col min="3593" max="3593" width="15.3984375" style="10" bestFit="1" customWidth="1"/>
    <col min="3594" max="3594" width="12.1328125" style="10" customWidth="1"/>
    <col min="3595" max="3841" width="9.1328125" style="10"/>
    <col min="3842" max="3842" width="7.3984375" style="10" customWidth="1"/>
    <col min="3843" max="3843" width="42.3984375" style="10" customWidth="1"/>
    <col min="3844" max="3844" width="18.3984375" style="10" customWidth="1"/>
    <col min="3845" max="3845" width="15.3984375" style="10" customWidth="1"/>
    <col min="3846" max="3846" width="18.3984375" style="10" customWidth="1"/>
    <col min="3847" max="3847" width="16.3984375" style="10" customWidth="1"/>
    <col min="3848" max="3848" width="9.1328125" style="10"/>
    <col min="3849" max="3849" width="15.3984375" style="10" bestFit="1" customWidth="1"/>
    <col min="3850" max="3850" width="12.1328125" style="10" customWidth="1"/>
    <col min="3851" max="4097" width="9.1328125" style="10"/>
    <col min="4098" max="4098" width="7.3984375" style="10" customWidth="1"/>
    <col min="4099" max="4099" width="42.3984375" style="10" customWidth="1"/>
    <col min="4100" max="4100" width="18.3984375" style="10" customWidth="1"/>
    <col min="4101" max="4101" width="15.3984375" style="10" customWidth="1"/>
    <col min="4102" max="4102" width="18.3984375" style="10" customWidth="1"/>
    <col min="4103" max="4103" width="16.3984375" style="10" customWidth="1"/>
    <col min="4104" max="4104" width="9.1328125" style="10"/>
    <col min="4105" max="4105" width="15.3984375" style="10" bestFit="1" customWidth="1"/>
    <col min="4106" max="4106" width="12.1328125" style="10" customWidth="1"/>
    <col min="4107" max="4353" width="9.1328125" style="10"/>
    <col min="4354" max="4354" width="7.3984375" style="10" customWidth="1"/>
    <col min="4355" max="4355" width="42.3984375" style="10" customWidth="1"/>
    <col min="4356" max="4356" width="18.3984375" style="10" customWidth="1"/>
    <col min="4357" max="4357" width="15.3984375" style="10" customWidth="1"/>
    <col min="4358" max="4358" width="18.3984375" style="10" customWidth="1"/>
    <col min="4359" max="4359" width="16.3984375" style="10" customWidth="1"/>
    <col min="4360" max="4360" width="9.1328125" style="10"/>
    <col min="4361" max="4361" width="15.3984375" style="10" bestFit="1" customWidth="1"/>
    <col min="4362" max="4362" width="12.1328125" style="10" customWidth="1"/>
    <col min="4363" max="4609" width="9.1328125" style="10"/>
    <col min="4610" max="4610" width="7.3984375" style="10" customWidth="1"/>
    <col min="4611" max="4611" width="42.3984375" style="10" customWidth="1"/>
    <col min="4612" max="4612" width="18.3984375" style="10" customWidth="1"/>
    <col min="4613" max="4613" width="15.3984375" style="10" customWidth="1"/>
    <col min="4614" max="4614" width="18.3984375" style="10" customWidth="1"/>
    <col min="4615" max="4615" width="16.3984375" style="10" customWidth="1"/>
    <col min="4616" max="4616" width="9.1328125" style="10"/>
    <col min="4617" max="4617" width="15.3984375" style="10" bestFit="1" customWidth="1"/>
    <col min="4618" max="4618" width="12.1328125" style="10" customWidth="1"/>
    <col min="4619" max="4865" width="9.1328125" style="10"/>
    <col min="4866" max="4866" width="7.3984375" style="10" customWidth="1"/>
    <col min="4867" max="4867" width="42.3984375" style="10" customWidth="1"/>
    <col min="4868" max="4868" width="18.3984375" style="10" customWidth="1"/>
    <col min="4869" max="4869" width="15.3984375" style="10" customWidth="1"/>
    <col min="4870" max="4870" width="18.3984375" style="10" customWidth="1"/>
    <col min="4871" max="4871" width="16.3984375" style="10" customWidth="1"/>
    <col min="4872" max="4872" width="9.1328125" style="10"/>
    <col min="4873" max="4873" width="15.3984375" style="10" bestFit="1" customWidth="1"/>
    <col min="4874" max="4874" width="12.1328125" style="10" customWidth="1"/>
    <col min="4875" max="5121" width="9.1328125" style="10"/>
    <col min="5122" max="5122" width="7.3984375" style="10" customWidth="1"/>
    <col min="5123" max="5123" width="42.3984375" style="10" customWidth="1"/>
    <col min="5124" max="5124" width="18.3984375" style="10" customWidth="1"/>
    <col min="5125" max="5125" width="15.3984375" style="10" customWidth="1"/>
    <col min="5126" max="5126" width="18.3984375" style="10" customWidth="1"/>
    <col min="5127" max="5127" width="16.3984375" style="10" customWidth="1"/>
    <col min="5128" max="5128" width="9.1328125" style="10"/>
    <col min="5129" max="5129" width="15.3984375" style="10" bestFit="1" customWidth="1"/>
    <col min="5130" max="5130" width="12.1328125" style="10" customWidth="1"/>
    <col min="5131" max="5377" width="9.1328125" style="10"/>
    <col min="5378" max="5378" width="7.3984375" style="10" customWidth="1"/>
    <col min="5379" max="5379" width="42.3984375" style="10" customWidth="1"/>
    <col min="5380" max="5380" width="18.3984375" style="10" customWidth="1"/>
    <col min="5381" max="5381" width="15.3984375" style="10" customWidth="1"/>
    <col min="5382" max="5382" width="18.3984375" style="10" customWidth="1"/>
    <col min="5383" max="5383" width="16.3984375" style="10" customWidth="1"/>
    <col min="5384" max="5384" width="9.1328125" style="10"/>
    <col min="5385" max="5385" width="15.3984375" style="10" bestFit="1" customWidth="1"/>
    <col min="5386" max="5386" width="12.1328125" style="10" customWidth="1"/>
    <col min="5387" max="5633" width="9.1328125" style="10"/>
    <col min="5634" max="5634" width="7.3984375" style="10" customWidth="1"/>
    <col min="5635" max="5635" width="42.3984375" style="10" customWidth="1"/>
    <col min="5636" max="5636" width="18.3984375" style="10" customWidth="1"/>
    <col min="5637" max="5637" width="15.3984375" style="10" customWidth="1"/>
    <col min="5638" max="5638" width="18.3984375" style="10" customWidth="1"/>
    <col min="5639" max="5639" width="16.3984375" style="10" customWidth="1"/>
    <col min="5640" max="5640" width="9.1328125" style="10"/>
    <col min="5641" max="5641" width="15.3984375" style="10" bestFit="1" customWidth="1"/>
    <col min="5642" max="5642" width="12.1328125" style="10" customWidth="1"/>
    <col min="5643" max="5889" width="9.1328125" style="10"/>
    <col min="5890" max="5890" width="7.3984375" style="10" customWidth="1"/>
    <col min="5891" max="5891" width="42.3984375" style="10" customWidth="1"/>
    <col min="5892" max="5892" width="18.3984375" style="10" customWidth="1"/>
    <col min="5893" max="5893" width="15.3984375" style="10" customWidth="1"/>
    <col min="5894" max="5894" width="18.3984375" style="10" customWidth="1"/>
    <col min="5895" max="5895" width="16.3984375" style="10" customWidth="1"/>
    <col min="5896" max="5896" width="9.1328125" style="10"/>
    <col min="5897" max="5897" width="15.3984375" style="10" bestFit="1" customWidth="1"/>
    <col min="5898" max="5898" width="12.1328125" style="10" customWidth="1"/>
    <col min="5899" max="6145" width="9.1328125" style="10"/>
    <col min="6146" max="6146" width="7.3984375" style="10" customWidth="1"/>
    <col min="6147" max="6147" width="42.3984375" style="10" customWidth="1"/>
    <col min="6148" max="6148" width="18.3984375" style="10" customWidth="1"/>
    <col min="6149" max="6149" width="15.3984375" style="10" customWidth="1"/>
    <col min="6150" max="6150" width="18.3984375" style="10" customWidth="1"/>
    <col min="6151" max="6151" width="16.3984375" style="10" customWidth="1"/>
    <col min="6152" max="6152" width="9.1328125" style="10"/>
    <col min="6153" max="6153" width="15.3984375" style="10" bestFit="1" customWidth="1"/>
    <col min="6154" max="6154" width="12.1328125" style="10" customWidth="1"/>
    <col min="6155" max="6401" width="9.1328125" style="10"/>
    <col min="6402" max="6402" width="7.3984375" style="10" customWidth="1"/>
    <col min="6403" max="6403" width="42.3984375" style="10" customWidth="1"/>
    <col min="6404" max="6404" width="18.3984375" style="10" customWidth="1"/>
    <col min="6405" max="6405" width="15.3984375" style="10" customWidth="1"/>
    <col min="6406" max="6406" width="18.3984375" style="10" customWidth="1"/>
    <col min="6407" max="6407" width="16.3984375" style="10" customWidth="1"/>
    <col min="6408" max="6408" width="9.1328125" style="10"/>
    <col min="6409" max="6409" width="15.3984375" style="10" bestFit="1" customWidth="1"/>
    <col min="6410" max="6410" width="12.1328125" style="10" customWidth="1"/>
    <col min="6411" max="6657" width="9.1328125" style="10"/>
    <col min="6658" max="6658" width="7.3984375" style="10" customWidth="1"/>
    <col min="6659" max="6659" width="42.3984375" style="10" customWidth="1"/>
    <col min="6660" max="6660" width="18.3984375" style="10" customWidth="1"/>
    <col min="6661" max="6661" width="15.3984375" style="10" customWidth="1"/>
    <col min="6662" max="6662" width="18.3984375" style="10" customWidth="1"/>
    <col min="6663" max="6663" width="16.3984375" style="10" customWidth="1"/>
    <col min="6664" max="6664" width="9.1328125" style="10"/>
    <col min="6665" max="6665" width="15.3984375" style="10" bestFit="1" customWidth="1"/>
    <col min="6666" max="6666" width="12.1328125" style="10" customWidth="1"/>
    <col min="6667" max="6913" width="9.1328125" style="10"/>
    <col min="6914" max="6914" width="7.3984375" style="10" customWidth="1"/>
    <col min="6915" max="6915" width="42.3984375" style="10" customWidth="1"/>
    <col min="6916" max="6916" width="18.3984375" style="10" customWidth="1"/>
    <col min="6917" max="6917" width="15.3984375" style="10" customWidth="1"/>
    <col min="6918" max="6918" width="18.3984375" style="10" customWidth="1"/>
    <col min="6919" max="6919" width="16.3984375" style="10" customWidth="1"/>
    <col min="6920" max="6920" width="9.1328125" style="10"/>
    <col min="6921" max="6921" width="15.3984375" style="10" bestFit="1" customWidth="1"/>
    <col min="6922" max="6922" width="12.1328125" style="10" customWidth="1"/>
    <col min="6923" max="7169" width="9.1328125" style="10"/>
    <col min="7170" max="7170" width="7.3984375" style="10" customWidth="1"/>
    <col min="7171" max="7171" width="42.3984375" style="10" customWidth="1"/>
    <col min="7172" max="7172" width="18.3984375" style="10" customWidth="1"/>
    <col min="7173" max="7173" width="15.3984375" style="10" customWidth="1"/>
    <col min="7174" max="7174" width="18.3984375" style="10" customWidth="1"/>
    <col min="7175" max="7175" width="16.3984375" style="10" customWidth="1"/>
    <col min="7176" max="7176" width="9.1328125" style="10"/>
    <col min="7177" max="7177" width="15.3984375" style="10" bestFit="1" customWidth="1"/>
    <col min="7178" max="7178" width="12.1328125" style="10" customWidth="1"/>
    <col min="7179" max="7425" width="9.1328125" style="10"/>
    <col min="7426" max="7426" width="7.3984375" style="10" customWidth="1"/>
    <col min="7427" max="7427" width="42.3984375" style="10" customWidth="1"/>
    <col min="7428" max="7428" width="18.3984375" style="10" customWidth="1"/>
    <col min="7429" max="7429" width="15.3984375" style="10" customWidth="1"/>
    <col min="7430" max="7430" width="18.3984375" style="10" customWidth="1"/>
    <col min="7431" max="7431" width="16.3984375" style="10" customWidth="1"/>
    <col min="7432" max="7432" width="9.1328125" style="10"/>
    <col min="7433" max="7433" width="15.3984375" style="10" bestFit="1" customWidth="1"/>
    <col min="7434" max="7434" width="12.1328125" style="10" customWidth="1"/>
    <col min="7435" max="7681" width="9.1328125" style="10"/>
    <col min="7682" max="7682" width="7.3984375" style="10" customWidth="1"/>
    <col min="7683" max="7683" width="42.3984375" style="10" customWidth="1"/>
    <col min="7684" max="7684" width="18.3984375" style="10" customWidth="1"/>
    <col min="7685" max="7685" width="15.3984375" style="10" customWidth="1"/>
    <col min="7686" max="7686" width="18.3984375" style="10" customWidth="1"/>
    <col min="7687" max="7687" width="16.3984375" style="10" customWidth="1"/>
    <col min="7688" max="7688" width="9.1328125" style="10"/>
    <col min="7689" max="7689" width="15.3984375" style="10" bestFit="1" customWidth="1"/>
    <col min="7690" max="7690" width="12.1328125" style="10" customWidth="1"/>
    <col min="7691" max="7937" width="9.1328125" style="10"/>
    <col min="7938" max="7938" width="7.3984375" style="10" customWidth="1"/>
    <col min="7939" max="7939" width="42.3984375" style="10" customWidth="1"/>
    <col min="7940" max="7940" width="18.3984375" style="10" customWidth="1"/>
    <col min="7941" max="7941" width="15.3984375" style="10" customWidth="1"/>
    <col min="7942" max="7942" width="18.3984375" style="10" customWidth="1"/>
    <col min="7943" max="7943" width="16.3984375" style="10" customWidth="1"/>
    <col min="7944" max="7944" width="9.1328125" style="10"/>
    <col min="7945" max="7945" width="15.3984375" style="10" bestFit="1" customWidth="1"/>
    <col min="7946" max="7946" width="12.1328125" style="10" customWidth="1"/>
    <col min="7947" max="8193" width="9.1328125" style="10"/>
    <col min="8194" max="8194" width="7.3984375" style="10" customWidth="1"/>
    <col min="8195" max="8195" width="42.3984375" style="10" customWidth="1"/>
    <col min="8196" max="8196" width="18.3984375" style="10" customWidth="1"/>
    <col min="8197" max="8197" width="15.3984375" style="10" customWidth="1"/>
    <col min="8198" max="8198" width="18.3984375" style="10" customWidth="1"/>
    <col min="8199" max="8199" width="16.3984375" style="10" customWidth="1"/>
    <col min="8200" max="8200" width="9.1328125" style="10"/>
    <col min="8201" max="8201" width="15.3984375" style="10" bestFit="1" customWidth="1"/>
    <col min="8202" max="8202" width="12.1328125" style="10" customWidth="1"/>
    <col min="8203" max="8449" width="9.1328125" style="10"/>
    <col min="8450" max="8450" width="7.3984375" style="10" customWidth="1"/>
    <col min="8451" max="8451" width="42.3984375" style="10" customWidth="1"/>
    <col min="8452" max="8452" width="18.3984375" style="10" customWidth="1"/>
    <col min="8453" max="8453" width="15.3984375" style="10" customWidth="1"/>
    <col min="8454" max="8454" width="18.3984375" style="10" customWidth="1"/>
    <col min="8455" max="8455" width="16.3984375" style="10" customWidth="1"/>
    <col min="8456" max="8456" width="9.1328125" style="10"/>
    <col min="8457" max="8457" width="15.3984375" style="10" bestFit="1" customWidth="1"/>
    <col min="8458" max="8458" width="12.1328125" style="10" customWidth="1"/>
    <col min="8459" max="8705" width="9.1328125" style="10"/>
    <col min="8706" max="8706" width="7.3984375" style="10" customWidth="1"/>
    <col min="8707" max="8707" width="42.3984375" style="10" customWidth="1"/>
    <col min="8708" max="8708" width="18.3984375" style="10" customWidth="1"/>
    <col min="8709" max="8709" width="15.3984375" style="10" customWidth="1"/>
    <col min="8710" max="8710" width="18.3984375" style="10" customWidth="1"/>
    <col min="8711" max="8711" width="16.3984375" style="10" customWidth="1"/>
    <col min="8712" max="8712" width="9.1328125" style="10"/>
    <col min="8713" max="8713" width="15.3984375" style="10" bestFit="1" customWidth="1"/>
    <col min="8714" max="8714" width="12.1328125" style="10" customWidth="1"/>
    <col min="8715" max="8961" width="9.1328125" style="10"/>
    <col min="8962" max="8962" width="7.3984375" style="10" customWidth="1"/>
    <col min="8963" max="8963" width="42.3984375" style="10" customWidth="1"/>
    <col min="8964" max="8964" width="18.3984375" style="10" customWidth="1"/>
    <col min="8965" max="8965" width="15.3984375" style="10" customWidth="1"/>
    <col min="8966" max="8966" width="18.3984375" style="10" customWidth="1"/>
    <col min="8967" max="8967" width="16.3984375" style="10" customWidth="1"/>
    <col min="8968" max="8968" width="9.1328125" style="10"/>
    <col min="8969" max="8969" width="15.3984375" style="10" bestFit="1" customWidth="1"/>
    <col min="8970" max="8970" width="12.1328125" style="10" customWidth="1"/>
    <col min="8971" max="9217" width="9.1328125" style="10"/>
    <col min="9218" max="9218" width="7.3984375" style="10" customWidth="1"/>
    <col min="9219" max="9219" width="42.3984375" style="10" customWidth="1"/>
    <col min="9220" max="9220" width="18.3984375" style="10" customWidth="1"/>
    <col min="9221" max="9221" width="15.3984375" style="10" customWidth="1"/>
    <col min="9222" max="9222" width="18.3984375" style="10" customWidth="1"/>
    <col min="9223" max="9223" width="16.3984375" style="10" customWidth="1"/>
    <col min="9224" max="9224" width="9.1328125" style="10"/>
    <col min="9225" max="9225" width="15.3984375" style="10" bestFit="1" customWidth="1"/>
    <col min="9226" max="9226" width="12.1328125" style="10" customWidth="1"/>
    <col min="9227" max="9473" width="9.1328125" style="10"/>
    <col min="9474" max="9474" width="7.3984375" style="10" customWidth="1"/>
    <col min="9475" max="9475" width="42.3984375" style="10" customWidth="1"/>
    <col min="9476" max="9476" width="18.3984375" style="10" customWidth="1"/>
    <col min="9477" max="9477" width="15.3984375" style="10" customWidth="1"/>
    <col min="9478" max="9478" width="18.3984375" style="10" customWidth="1"/>
    <col min="9479" max="9479" width="16.3984375" style="10" customWidth="1"/>
    <col min="9480" max="9480" width="9.1328125" style="10"/>
    <col min="9481" max="9481" width="15.3984375" style="10" bestFit="1" customWidth="1"/>
    <col min="9482" max="9482" width="12.1328125" style="10" customWidth="1"/>
    <col min="9483" max="9729" width="9.1328125" style="10"/>
    <col min="9730" max="9730" width="7.3984375" style="10" customWidth="1"/>
    <col min="9731" max="9731" width="42.3984375" style="10" customWidth="1"/>
    <col min="9732" max="9732" width="18.3984375" style="10" customWidth="1"/>
    <col min="9733" max="9733" width="15.3984375" style="10" customWidth="1"/>
    <col min="9734" max="9734" width="18.3984375" style="10" customWidth="1"/>
    <col min="9735" max="9735" width="16.3984375" style="10" customWidth="1"/>
    <col min="9736" max="9736" width="9.1328125" style="10"/>
    <col min="9737" max="9737" width="15.3984375" style="10" bestFit="1" customWidth="1"/>
    <col min="9738" max="9738" width="12.1328125" style="10" customWidth="1"/>
    <col min="9739" max="9985" width="9.1328125" style="10"/>
    <col min="9986" max="9986" width="7.3984375" style="10" customWidth="1"/>
    <col min="9987" max="9987" width="42.3984375" style="10" customWidth="1"/>
    <col min="9988" max="9988" width="18.3984375" style="10" customWidth="1"/>
    <col min="9989" max="9989" width="15.3984375" style="10" customWidth="1"/>
    <col min="9990" max="9990" width="18.3984375" style="10" customWidth="1"/>
    <col min="9991" max="9991" width="16.3984375" style="10" customWidth="1"/>
    <col min="9992" max="9992" width="9.1328125" style="10"/>
    <col min="9993" max="9993" width="15.3984375" style="10" bestFit="1" customWidth="1"/>
    <col min="9994" max="9994" width="12.1328125" style="10" customWidth="1"/>
    <col min="9995" max="10241" width="9.1328125" style="10"/>
    <col min="10242" max="10242" width="7.3984375" style="10" customWidth="1"/>
    <col min="10243" max="10243" width="42.3984375" style="10" customWidth="1"/>
    <col min="10244" max="10244" width="18.3984375" style="10" customWidth="1"/>
    <col min="10245" max="10245" width="15.3984375" style="10" customWidth="1"/>
    <col min="10246" max="10246" width="18.3984375" style="10" customWidth="1"/>
    <col min="10247" max="10247" width="16.3984375" style="10" customWidth="1"/>
    <col min="10248" max="10248" width="9.1328125" style="10"/>
    <col min="10249" max="10249" width="15.3984375" style="10" bestFit="1" customWidth="1"/>
    <col min="10250" max="10250" width="12.1328125" style="10" customWidth="1"/>
    <col min="10251" max="10497" width="9.1328125" style="10"/>
    <col min="10498" max="10498" width="7.3984375" style="10" customWidth="1"/>
    <col min="10499" max="10499" width="42.3984375" style="10" customWidth="1"/>
    <col min="10500" max="10500" width="18.3984375" style="10" customWidth="1"/>
    <col min="10501" max="10501" width="15.3984375" style="10" customWidth="1"/>
    <col min="10502" max="10502" width="18.3984375" style="10" customWidth="1"/>
    <col min="10503" max="10503" width="16.3984375" style="10" customWidth="1"/>
    <col min="10504" max="10504" width="9.1328125" style="10"/>
    <col min="10505" max="10505" width="15.3984375" style="10" bestFit="1" customWidth="1"/>
    <col min="10506" max="10506" width="12.1328125" style="10" customWidth="1"/>
    <col min="10507" max="10753" width="9.1328125" style="10"/>
    <col min="10754" max="10754" width="7.3984375" style="10" customWidth="1"/>
    <col min="10755" max="10755" width="42.3984375" style="10" customWidth="1"/>
    <col min="10756" max="10756" width="18.3984375" style="10" customWidth="1"/>
    <col min="10757" max="10757" width="15.3984375" style="10" customWidth="1"/>
    <col min="10758" max="10758" width="18.3984375" style="10" customWidth="1"/>
    <col min="10759" max="10759" width="16.3984375" style="10" customWidth="1"/>
    <col min="10760" max="10760" width="9.1328125" style="10"/>
    <col min="10761" max="10761" width="15.3984375" style="10" bestFit="1" customWidth="1"/>
    <col min="10762" max="10762" width="12.1328125" style="10" customWidth="1"/>
    <col min="10763" max="11009" width="9.1328125" style="10"/>
    <col min="11010" max="11010" width="7.3984375" style="10" customWidth="1"/>
    <col min="11011" max="11011" width="42.3984375" style="10" customWidth="1"/>
    <col min="11012" max="11012" width="18.3984375" style="10" customWidth="1"/>
    <col min="11013" max="11013" width="15.3984375" style="10" customWidth="1"/>
    <col min="11014" max="11014" width="18.3984375" style="10" customWidth="1"/>
    <col min="11015" max="11015" width="16.3984375" style="10" customWidth="1"/>
    <col min="11016" max="11016" width="9.1328125" style="10"/>
    <col min="11017" max="11017" width="15.3984375" style="10" bestFit="1" customWidth="1"/>
    <col min="11018" max="11018" width="12.1328125" style="10" customWidth="1"/>
    <col min="11019" max="11265" width="9.1328125" style="10"/>
    <col min="11266" max="11266" width="7.3984375" style="10" customWidth="1"/>
    <col min="11267" max="11267" width="42.3984375" style="10" customWidth="1"/>
    <col min="11268" max="11268" width="18.3984375" style="10" customWidth="1"/>
    <col min="11269" max="11269" width="15.3984375" style="10" customWidth="1"/>
    <col min="11270" max="11270" width="18.3984375" style="10" customWidth="1"/>
    <col min="11271" max="11271" width="16.3984375" style="10" customWidth="1"/>
    <col min="11272" max="11272" width="9.1328125" style="10"/>
    <col min="11273" max="11273" width="15.3984375" style="10" bestFit="1" customWidth="1"/>
    <col min="11274" max="11274" width="12.1328125" style="10" customWidth="1"/>
    <col min="11275" max="11521" width="9.1328125" style="10"/>
    <col min="11522" max="11522" width="7.3984375" style="10" customWidth="1"/>
    <col min="11523" max="11523" width="42.3984375" style="10" customWidth="1"/>
    <col min="11524" max="11524" width="18.3984375" style="10" customWidth="1"/>
    <col min="11525" max="11525" width="15.3984375" style="10" customWidth="1"/>
    <col min="11526" max="11526" width="18.3984375" style="10" customWidth="1"/>
    <col min="11527" max="11527" width="16.3984375" style="10" customWidth="1"/>
    <col min="11528" max="11528" width="9.1328125" style="10"/>
    <col min="11529" max="11529" width="15.3984375" style="10" bestFit="1" customWidth="1"/>
    <col min="11530" max="11530" width="12.1328125" style="10" customWidth="1"/>
    <col min="11531" max="11777" width="9.1328125" style="10"/>
    <col min="11778" max="11778" width="7.3984375" style="10" customWidth="1"/>
    <col min="11779" max="11779" width="42.3984375" style="10" customWidth="1"/>
    <col min="11780" max="11780" width="18.3984375" style="10" customWidth="1"/>
    <col min="11781" max="11781" width="15.3984375" style="10" customWidth="1"/>
    <col min="11782" max="11782" width="18.3984375" style="10" customWidth="1"/>
    <col min="11783" max="11783" width="16.3984375" style="10" customWidth="1"/>
    <col min="11784" max="11784" width="9.1328125" style="10"/>
    <col min="11785" max="11785" width="15.3984375" style="10" bestFit="1" customWidth="1"/>
    <col min="11786" max="11786" width="12.1328125" style="10" customWidth="1"/>
    <col min="11787" max="12033" width="9.1328125" style="10"/>
    <col min="12034" max="12034" width="7.3984375" style="10" customWidth="1"/>
    <col min="12035" max="12035" width="42.3984375" style="10" customWidth="1"/>
    <col min="12036" max="12036" width="18.3984375" style="10" customWidth="1"/>
    <col min="12037" max="12037" width="15.3984375" style="10" customWidth="1"/>
    <col min="12038" max="12038" width="18.3984375" style="10" customWidth="1"/>
    <col min="12039" max="12039" width="16.3984375" style="10" customWidth="1"/>
    <col min="12040" max="12040" width="9.1328125" style="10"/>
    <col min="12041" max="12041" width="15.3984375" style="10" bestFit="1" customWidth="1"/>
    <col min="12042" max="12042" width="12.1328125" style="10" customWidth="1"/>
    <col min="12043" max="12289" width="9.1328125" style="10"/>
    <col min="12290" max="12290" width="7.3984375" style="10" customWidth="1"/>
    <col min="12291" max="12291" width="42.3984375" style="10" customWidth="1"/>
    <col min="12292" max="12292" width="18.3984375" style="10" customWidth="1"/>
    <col min="12293" max="12293" width="15.3984375" style="10" customWidth="1"/>
    <col min="12294" max="12294" width="18.3984375" style="10" customWidth="1"/>
    <col min="12295" max="12295" width="16.3984375" style="10" customWidth="1"/>
    <col min="12296" max="12296" width="9.1328125" style="10"/>
    <col min="12297" max="12297" width="15.3984375" style="10" bestFit="1" customWidth="1"/>
    <col min="12298" max="12298" width="12.1328125" style="10" customWidth="1"/>
    <col min="12299" max="12545" width="9.1328125" style="10"/>
    <col min="12546" max="12546" width="7.3984375" style="10" customWidth="1"/>
    <col min="12547" max="12547" width="42.3984375" style="10" customWidth="1"/>
    <col min="12548" max="12548" width="18.3984375" style="10" customWidth="1"/>
    <col min="12549" max="12549" width="15.3984375" style="10" customWidth="1"/>
    <col min="12550" max="12550" width="18.3984375" style="10" customWidth="1"/>
    <col min="12551" max="12551" width="16.3984375" style="10" customWidth="1"/>
    <col min="12552" max="12552" width="9.1328125" style="10"/>
    <col min="12553" max="12553" width="15.3984375" style="10" bestFit="1" customWidth="1"/>
    <col min="12554" max="12554" width="12.1328125" style="10" customWidth="1"/>
    <col min="12555" max="12801" width="9.1328125" style="10"/>
    <col min="12802" max="12802" width="7.3984375" style="10" customWidth="1"/>
    <col min="12803" max="12803" width="42.3984375" style="10" customWidth="1"/>
    <col min="12804" max="12804" width="18.3984375" style="10" customWidth="1"/>
    <col min="12805" max="12805" width="15.3984375" style="10" customWidth="1"/>
    <col min="12806" max="12806" width="18.3984375" style="10" customWidth="1"/>
    <col min="12807" max="12807" width="16.3984375" style="10" customWidth="1"/>
    <col min="12808" max="12808" width="9.1328125" style="10"/>
    <col min="12809" max="12809" width="15.3984375" style="10" bestFit="1" customWidth="1"/>
    <col min="12810" max="12810" width="12.1328125" style="10" customWidth="1"/>
    <col min="12811" max="13057" width="9.1328125" style="10"/>
    <col min="13058" max="13058" width="7.3984375" style="10" customWidth="1"/>
    <col min="13059" max="13059" width="42.3984375" style="10" customWidth="1"/>
    <col min="13060" max="13060" width="18.3984375" style="10" customWidth="1"/>
    <col min="13061" max="13061" width="15.3984375" style="10" customWidth="1"/>
    <col min="13062" max="13062" width="18.3984375" style="10" customWidth="1"/>
    <col min="13063" max="13063" width="16.3984375" style="10" customWidth="1"/>
    <col min="13064" max="13064" width="9.1328125" style="10"/>
    <col min="13065" max="13065" width="15.3984375" style="10" bestFit="1" customWidth="1"/>
    <col min="13066" max="13066" width="12.1328125" style="10" customWidth="1"/>
    <col min="13067" max="13313" width="9.1328125" style="10"/>
    <col min="13314" max="13314" width="7.3984375" style="10" customWidth="1"/>
    <col min="13315" max="13315" width="42.3984375" style="10" customWidth="1"/>
    <col min="13316" max="13316" width="18.3984375" style="10" customWidth="1"/>
    <col min="13317" max="13317" width="15.3984375" style="10" customWidth="1"/>
    <col min="13318" max="13318" width="18.3984375" style="10" customWidth="1"/>
    <col min="13319" max="13319" width="16.3984375" style="10" customWidth="1"/>
    <col min="13320" max="13320" width="9.1328125" style="10"/>
    <col min="13321" max="13321" width="15.3984375" style="10" bestFit="1" customWidth="1"/>
    <col min="13322" max="13322" width="12.1328125" style="10" customWidth="1"/>
    <col min="13323" max="13569" width="9.1328125" style="10"/>
    <col min="13570" max="13570" width="7.3984375" style="10" customWidth="1"/>
    <col min="13571" max="13571" width="42.3984375" style="10" customWidth="1"/>
    <col min="13572" max="13572" width="18.3984375" style="10" customWidth="1"/>
    <col min="13573" max="13573" width="15.3984375" style="10" customWidth="1"/>
    <col min="13574" max="13574" width="18.3984375" style="10" customWidth="1"/>
    <col min="13575" max="13575" width="16.3984375" style="10" customWidth="1"/>
    <col min="13576" max="13576" width="9.1328125" style="10"/>
    <col min="13577" max="13577" width="15.3984375" style="10" bestFit="1" customWidth="1"/>
    <col min="13578" max="13578" width="12.1328125" style="10" customWidth="1"/>
    <col min="13579" max="13825" width="9.1328125" style="10"/>
    <col min="13826" max="13826" width="7.3984375" style="10" customWidth="1"/>
    <col min="13827" max="13827" width="42.3984375" style="10" customWidth="1"/>
    <col min="13828" max="13828" width="18.3984375" style="10" customWidth="1"/>
    <col min="13829" max="13829" width="15.3984375" style="10" customWidth="1"/>
    <col min="13830" max="13830" width="18.3984375" style="10" customWidth="1"/>
    <col min="13831" max="13831" width="16.3984375" style="10" customWidth="1"/>
    <col min="13832" max="13832" width="9.1328125" style="10"/>
    <col min="13833" max="13833" width="15.3984375" style="10" bestFit="1" customWidth="1"/>
    <col min="13834" max="13834" width="12.1328125" style="10" customWidth="1"/>
    <col min="13835" max="14081" width="9.1328125" style="10"/>
    <col min="14082" max="14082" width="7.3984375" style="10" customWidth="1"/>
    <col min="14083" max="14083" width="42.3984375" style="10" customWidth="1"/>
    <col min="14084" max="14084" width="18.3984375" style="10" customWidth="1"/>
    <col min="14085" max="14085" width="15.3984375" style="10" customWidth="1"/>
    <col min="14086" max="14086" width="18.3984375" style="10" customWidth="1"/>
    <col min="14087" max="14087" width="16.3984375" style="10" customWidth="1"/>
    <col min="14088" max="14088" width="9.1328125" style="10"/>
    <col min="14089" max="14089" width="15.3984375" style="10" bestFit="1" customWidth="1"/>
    <col min="14090" max="14090" width="12.1328125" style="10" customWidth="1"/>
    <col min="14091" max="14337" width="9.1328125" style="10"/>
    <col min="14338" max="14338" width="7.3984375" style="10" customWidth="1"/>
    <col min="14339" max="14339" width="42.3984375" style="10" customWidth="1"/>
    <col min="14340" max="14340" width="18.3984375" style="10" customWidth="1"/>
    <col min="14341" max="14341" width="15.3984375" style="10" customWidth="1"/>
    <col min="14342" max="14342" width="18.3984375" style="10" customWidth="1"/>
    <col min="14343" max="14343" width="16.3984375" style="10" customWidth="1"/>
    <col min="14344" max="14344" width="9.1328125" style="10"/>
    <col min="14345" max="14345" width="15.3984375" style="10" bestFit="1" customWidth="1"/>
    <col min="14346" max="14346" width="12.1328125" style="10" customWidth="1"/>
    <col min="14347" max="14593" width="9.1328125" style="10"/>
    <col min="14594" max="14594" width="7.3984375" style="10" customWidth="1"/>
    <col min="14595" max="14595" width="42.3984375" style="10" customWidth="1"/>
    <col min="14596" max="14596" width="18.3984375" style="10" customWidth="1"/>
    <col min="14597" max="14597" width="15.3984375" style="10" customWidth="1"/>
    <col min="14598" max="14598" width="18.3984375" style="10" customWidth="1"/>
    <col min="14599" max="14599" width="16.3984375" style="10" customWidth="1"/>
    <col min="14600" max="14600" width="9.1328125" style="10"/>
    <col min="14601" max="14601" width="15.3984375" style="10" bestFit="1" customWidth="1"/>
    <col min="14602" max="14602" width="12.1328125" style="10" customWidth="1"/>
    <col min="14603" max="14849" width="9.1328125" style="10"/>
    <col min="14850" max="14850" width="7.3984375" style="10" customWidth="1"/>
    <col min="14851" max="14851" width="42.3984375" style="10" customWidth="1"/>
    <col min="14852" max="14852" width="18.3984375" style="10" customWidth="1"/>
    <col min="14853" max="14853" width="15.3984375" style="10" customWidth="1"/>
    <col min="14854" max="14854" width="18.3984375" style="10" customWidth="1"/>
    <col min="14855" max="14855" width="16.3984375" style="10" customWidth="1"/>
    <col min="14856" max="14856" width="9.1328125" style="10"/>
    <col min="14857" max="14857" width="15.3984375" style="10" bestFit="1" customWidth="1"/>
    <col min="14858" max="14858" width="12.1328125" style="10" customWidth="1"/>
    <col min="14859" max="15105" width="9.1328125" style="10"/>
    <col min="15106" max="15106" width="7.3984375" style="10" customWidth="1"/>
    <col min="15107" max="15107" width="42.3984375" style="10" customWidth="1"/>
    <col min="15108" max="15108" width="18.3984375" style="10" customWidth="1"/>
    <col min="15109" max="15109" width="15.3984375" style="10" customWidth="1"/>
    <col min="15110" max="15110" width="18.3984375" style="10" customWidth="1"/>
    <col min="15111" max="15111" width="16.3984375" style="10" customWidth="1"/>
    <col min="15112" max="15112" width="9.1328125" style="10"/>
    <col min="15113" max="15113" width="15.3984375" style="10" bestFit="1" customWidth="1"/>
    <col min="15114" max="15114" width="12.1328125" style="10" customWidth="1"/>
    <col min="15115" max="15361" width="9.1328125" style="10"/>
    <col min="15362" max="15362" width="7.3984375" style="10" customWidth="1"/>
    <col min="15363" max="15363" width="42.3984375" style="10" customWidth="1"/>
    <col min="15364" max="15364" width="18.3984375" style="10" customWidth="1"/>
    <col min="15365" max="15365" width="15.3984375" style="10" customWidth="1"/>
    <col min="15366" max="15366" width="18.3984375" style="10" customWidth="1"/>
    <col min="15367" max="15367" width="16.3984375" style="10" customWidth="1"/>
    <col min="15368" max="15368" width="9.1328125" style="10"/>
    <col min="15369" max="15369" width="15.3984375" style="10" bestFit="1" customWidth="1"/>
    <col min="15370" max="15370" width="12.1328125" style="10" customWidth="1"/>
    <col min="15371" max="15617" width="9.1328125" style="10"/>
    <col min="15618" max="15618" width="7.3984375" style="10" customWidth="1"/>
    <col min="15619" max="15619" width="42.3984375" style="10" customWidth="1"/>
    <col min="15620" max="15620" width="18.3984375" style="10" customWidth="1"/>
    <col min="15621" max="15621" width="15.3984375" style="10" customWidth="1"/>
    <col min="15622" max="15622" width="18.3984375" style="10" customWidth="1"/>
    <col min="15623" max="15623" width="16.3984375" style="10" customWidth="1"/>
    <col min="15624" max="15624" width="9.1328125" style="10"/>
    <col min="15625" max="15625" width="15.3984375" style="10" bestFit="1" customWidth="1"/>
    <col min="15626" max="15626" width="12.1328125" style="10" customWidth="1"/>
    <col min="15627" max="15873" width="9.1328125" style="10"/>
    <col min="15874" max="15874" width="7.3984375" style="10" customWidth="1"/>
    <col min="15875" max="15875" width="42.3984375" style="10" customWidth="1"/>
    <col min="15876" max="15876" width="18.3984375" style="10" customWidth="1"/>
    <col min="15877" max="15877" width="15.3984375" style="10" customWidth="1"/>
    <col min="15878" max="15878" width="18.3984375" style="10" customWidth="1"/>
    <col min="15879" max="15879" width="16.3984375" style="10" customWidth="1"/>
    <col min="15880" max="15880" width="9.1328125" style="10"/>
    <col min="15881" max="15881" width="15.3984375" style="10" bestFit="1" customWidth="1"/>
    <col min="15882" max="15882" width="12.1328125" style="10" customWidth="1"/>
    <col min="15883" max="16129" width="9.1328125" style="10"/>
    <col min="16130" max="16130" width="7.3984375" style="10" customWidth="1"/>
    <col min="16131" max="16131" width="42.3984375" style="10" customWidth="1"/>
    <col min="16132" max="16132" width="18.3984375" style="10" customWidth="1"/>
    <col min="16133" max="16133" width="15.3984375" style="10" customWidth="1"/>
    <col min="16134" max="16134" width="18.3984375" style="10" customWidth="1"/>
    <col min="16135" max="16135" width="16.3984375" style="10" customWidth="1"/>
    <col min="16136" max="16136" width="9.1328125" style="10"/>
    <col min="16137" max="16137" width="15.3984375" style="10" bestFit="1" customWidth="1"/>
    <col min="16138" max="16138" width="12.1328125" style="10" customWidth="1"/>
    <col min="16139" max="16382" width="9.1328125" style="10"/>
    <col min="16383" max="16384" width="9.1328125" style="10" customWidth="1"/>
  </cols>
  <sheetData>
    <row r="1" spans="1:17">
      <c r="A1" s="26"/>
      <c r="B1" s="26"/>
      <c r="C1" s="27"/>
      <c r="D1" s="27"/>
      <c r="E1" s="26" t="s">
        <v>81</v>
      </c>
      <c r="F1" s="26" t="s">
        <v>19</v>
      </c>
      <c r="G1" s="26"/>
      <c r="H1" s="26"/>
      <c r="I1" s="26"/>
      <c r="J1" s="26"/>
    </row>
    <row r="2" spans="1:17" ht="37.35">
      <c r="A2" s="1247" t="s">
        <v>20</v>
      </c>
      <c r="B2" s="1247"/>
      <c r="C2" s="1247"/>
      <c r="D2" s="1247"/>
      <c r="E2" s="1247"/>
      <c r="F2" s="1247"/>
      <c r="G2" s="26"/>
      <c r="H2" s="26"/>
      <c r="I2" s="26"/>
      <c r="J2" s="26"/>
    </row>
    <row r="3" spans="1:17" ht="18.75" customHeight="1">
      <c r="A3" s="110" t="s">
        <v>74</v>
      </c>
      <c r="B3" s="28"/>
      <c r="C3" s="28"/>
      <c r="D3" s="28"/>
      <c r="E3" s="28"/>
      <c r="F3" s="28"/>
      <c r="G3" s="26"/>
      <c r="H3" s="26"/>
      <c r="I3" s="26"/>
      <c r="J3" s="26"/>
    </row>
    <row r="4" spans="1:17" ht="21.7">
      <c r="A4" s="111" t="s">
        <v>1153</v>
      </c>
      <c r="B4" s="29"/>
      <c r="C4" s="30"/>
      <c r="D4" s="31"/>
      <c r="E4" s="30"/>
      <c r="F4" s="32"/>
      <c r="G4" s="26"/>
      <c r="H4" s="26"/>
      <c r="I4" s="26"/>
      <c r="J4" s="26"/>
    </row>
    <row r="5" spans="1:17" customFormat="1" ht="22.35">
      <c r="A5" s="112" t="s">
        <v>135</v>
      </c>
      <c r="B5" s="2"/>
      <c r="C5" s="3"/>
      <c r="D5" s="8"/>
      <c r="E5" s="4"/>
      <c r="F5" s="4"/>
      <c r="G5" s="5"/>
      <c r="H5" s="6"/>
      <c r="I5" s="4"/>
      <c r="J5" s="4"/>
      <c r="K5" s="9"/>
      <c r="L5" s="1"/>
    </row>
    <row r="6" spans="1:17">
      <c r="A6" s="113" t="s">
        <v>136</v>
      </c>
      <c r="B6" s="29"/>
      <c r="C6" s="33"/>
      <c r="D6" s="31"/>
      <c r="E6" s="33" t="s">
        <v>4</v>
      </c>
      <c r="F6" s="32"/>
      <c r="G6" s="26"/>
      <c r="H6" s="26"/>
      <c r="I6" s="26"/>
      <c r="J6" s="26"/>
    </row>
    <row r="7" spans="1:17" s="36" customFormat="1" ht="22.7">
      <c r="A7" s="114" t="s">
        <v>21</v>
      </c>
      <c r="B7" s="34"/>
      <c r="C7" s="35"/>
      <c r="D7" s="35"/>
    </row>
    <row r="8" spans="1:17">
      <c r="A8" s="74" t="s">
        <v>22</v>
      </c>
      <c r="B8" s="29"/>
      <c r="C8" s="30" t="s">
        <v>6</v>
      </c>
      <c r="D8" s="131">
        <v>89</v>
      </c>
      <c r="E8" s="33" t="s">
        <v>23</v>
      </c>
      <c r="F8" s="32"/>
      <c r="G8" s="26"/>
      <c r="H8" s="26"/>
      <c r="I8" s="37"/>
      <c r="J8" s="26"/>
      <c r="P8" s="10" t="s">
        <v>49</v>
      </c>
      <c r="Q8" s="38" t="e">
        <f>#REF!-I12</f>
        <v>#REF!</v>
      </c>
    </row>
    <row r="9" spans="1:17" ht="21.7" thickBot="1">
      <c r="A9" s="74" t="s">
        <v>24</v>
      </c>
      <c r="B9" s="29"/>
      <c r="C9" s="7"/>
      <c r="D9" s="31"/>
      <c r="E9" s="30"/>
      <c r="F9" s="78" t="s">
        <v>71</v>
      </c>
      <c r="G9" s="26"/>
      <c r="H9" s="26"/>
      <c r="I9" s="26"/>
      <c r="J9" s="26"/>
      <c r="P9" s="10" t="s">
        <v>50</v>
      </c>
      <c r="Q9" s="38">
        <f>I13-I12</f>
        <v>10000000</v>
      </c>
    </row>
    <row r="10" spans="1:17" ht="21.7" thickTop="1">
      <c r="A10" s="1248" t="s">
        <v>12</v>
      </c>
      <c r="B10" s="1248" t="s">
        <v>1</v>
      </c>
      <c r="C10" s="161" t="s">
        <v>14</v>
      </c>
      <c r="D10" s="1250" t="s">
        <v>25</v>
      </c>
      <c r="E10" s="162" t="s">
        <v>26</v>
      </c>
      <c r="F10" s="1248" t="s">
        <v>8</v>
      </c>
      <c r="G10" s="26"/>
      <c r="H10" s="26"/>
      <c r="I10" s="26"/>
      <c r="J10" s="26"/>
    </row>
    <row r="11" spans="1:17" ht="21.7" thickBot="1">
      <c r="A11" s="1249"/>
      <c r="B11" s="1249"/>
      <c r="C11" s="163" t="s">
        <v>27</v>
      </c>
      <c r="D11" s="1251"/>
      <c r="E11" s="163" t="s">
        <v>27</v>
      </c>
      <c r="F11" s="1249"/>
      <c r="G11" s="26"/>
      <c r="H11" s="26"/>
      <c r="I11" s="1234" t="s">
        <v>28</v>
      </c>
      <c r="J11" s="1234"/>
      <c r="N11" s="13" t="s">
        <v>54</v>
      </c>
      <c r="O11" s="10" t="s">
        <v>55</v>
      </c>
      <c r="P11" s="10" t="s">
        <v>53</v>
      </c>
    </row>
    <row r="12" spans="1:17" ht="21.7" thickTop="1">
      <c r="A12" s="39">
        <v>1</v>
      </c>
      <c r="B12" s="40" t="s">
        <v>29</v>
      </c>
      <c r="C12" s="177"/>
      <c r="D12" s="164">
        <v>1.1841999999999999</v>
      </c>
      <c r="E12" s="178">
        <f>C12*D12</f>
        <v>0</v>
      </c>
      <c r="F12" s="41"/>
      <c r="H12" s="10" t="s">
        <v>45</v>
      </c>
      <c r="I12" s="42">
        <v>30000000</v>
      </c>
      <c r="J12" s="43">
        <v>1.2102999999999999</v>
      </c>
      <c r="K12" s="10" t="s">
        <v>47</v>
      </c>
      <c r="N12" s="44">
        <f>J12-J13</f>
        <v>2.3999999999999577E-3</v>
      </c>
      <c r="P12" s="10" t="e">
        <f>Q8/Q9</f>
        <v>#REF!</v>
      </c>
      <c r="Q12" s="10" t="e">
        <f>P12*N12</f>
        <v>#REF!</v>
      </c>
    </row>
    <row r="13" spans="1:17">
      <c r="A13" s="146">
        <v>2</v>
      </c>
      <c r="B13" s="48" t="s">
        <v>30</v>
      </c>
      <c r="C13" s="165"/>
      <c r="D13" s="166"/>
      <c r="E13" s="167"/>
      <c r="F13" s="46"/>
      <c r="H13" s="10" t="s">
        <v>46</v>
      </c>
      <c r="I13" s="42">
        <v>40000000</v>
      </c>
      <c r="J13" s="43">
        <v>1.2079</v>
      </c>
      <c r="K13" s="10" t="s">
        <v>48</v>
      </c>
      <c r="L13" s="44"/>
      <c r="P13" s="10" t="s">
        <v>58</v>
      </c>
    </row>
    <row r="14" spans="1:17" ht="22.7">
      <c r="A14" s="146"/>
      <c r="B14" s="135" t="s">
        <v>1167</v>
      </c>
      <c r="C14" s="168"/>
      <c r="D14" s="169"/>
      <c r="E14" s="170">
        <f t="shared" ref="E14:E18" si="0">C14</f>
        <v>0</v>
      </c>
      <c r="F14" s="47"/>
      <c r="N14" s="10" t="s">
        <v>56</v>
      </c>
      <c r="O14" s="10" t="s">
        <v>57</v>
      </c>
      <c r="P14" s="44" t="e">
        <f>J12-Q12</f>
        <v>#REF!</v>
      </c>
    </row>
    <row r="15" spans="1:17" ht="22.7">
      <c r="A15" s="146"/>
      <c r="B15" s="135" t="s">
        <v>127</v>
      </c>
      <c r="C15" s="168"/>
      <c r="D15" s="171"/>
      <c r="E15" s="170">
        <f t="shared" si="0"/>
        <v>0</v>
      </c>
      <c r="F15" s="40"/>
      <c r="I15" s="49">
        <f>I13-I12</f>
        <v>10000000</v>
      </c>
      <c r="J15" s="51" t="e">
        <f>ROUNDDOWN(#REF!*#REF!/I15,4)</f>
        <v>#REF!</v>
      </c>
    </row>
    <row r="16" spans="1:17" ht="22.7">
      <c r="A16" s="146"/>
      <c r="B16" s="147" t="s">
        <v>1168</v>
      </c>
      <c r="C16" s="168"/>
      <c r="D16" s="171"/>
      <c r="E16" s="170">
        <f t="shared" si="0"/>
        <v>0</v>
      </c>
      <c r="F16" s="40"/>
      <c r="I16" s="49"/>
      <c r="J16" s="51"/>
    </row>
    <row r="17" spans="1:14" ht="22.7">
      <c r="A17" s="146"/>
      <c r="B17" s="882" t="s">
        <v>1169</v>
      </c>
      <c r="C17" s="168"/>
      <c r="D17" s="171"/>
      <c r="E17" s="170">
        <f t="shared" si="0"/>
        <v>0</v>
      </c>
      <c r="F17" s="40"/>
      <c r="I17" s="49"/>
      <c r="J17" s="51"/>
    </row>
    <row r="18" spans="1:14" ht="22.7">
      <c r="A18" s="146"/>
      <c r="B18" s="882" t="s">
        <v>1343</v>
      </c>
      <c r="C18" s="168"/>
      <c r="D18" s="171"/>
      <c r="E18" s="170">
        <f t="shared" si="0"/>
        <v>0</v>
      </c>
      <c r="F18" s="40"/>
      <c r="I18" s="49"/>
      <c r="J18" s="51"/>
    </row>
    <row r="19" spans="1:14" ht="22.7">
      <c r="A19" s="146"/>
      <c r="B19" s="147" t="s">
        <v>1170</v>
      </c>
      <c r="C19" s="168"/>
      <c r="D19" s="171"/>
      <c r="E19" s="170">
        <f>C19</f>
        <v>0</v>
      </c>
      <c r="F19" s="40"/>
      <c r="I19" s="49"/>
      <c r="J19" s="51"/>
    </row>
    <row r="20" spans="1:14" ht="22.7">
      <c r="A20" s="146"/>
      <c r="B20" s="147" t="s">
        <v>1390</v>
      </c>
      <c r="C20" s="168"/>
      <c r="D20" s="171"/>
      <c r="E20" s="170">
        <f>C20</f>
        <v>0</v>
      </c>
      <c r="F20" s="40"/>
      <c r="I20" s="49"/>
      <c r="J20" s="51"/>
    </row>
    <row r="21" spans="1:14" ht="22.7">
      <c r="A21" s="146"/>
      <c r="B21" s="147" t="s">
        <v>1171</v>
      </c>
      <c r="C21" s="168"/>
      <c r="D21" s="171"/>
      <c r="E21" s="170">
        <f>C21</f>
        <v>0</v>
      </c>
      <c r="F21" s="40"/>
      <c r="G21" s="729">
        <v>16940000</v>
      </c>
      <c r="I21" s="49"/>
      <c r="J21" s="51"/>
    </row>
    <row r="22" spans="1:14">
      <c r="A22" s="45"/>
      <c r="B22" s="48" t="s">
        <v>31</v>
      </c>
      <c r="C22" s="171"/>
      <c r="D22" s="171"/>
      <c r="E22" s="172"/>
      <c r="F22" s="52"/>
      <c r="I22" s="51"/>
      <c r="J22" s="53" t="e">
        <f>J12-#REF!</f>
        <v>#REF!</v>
      </c>
      <c r="M22" s="10">
        <v>43.5</v>
      </c>
      <c r="N22" s="38" t="e">
        <f>#REF!</f>
        <v>#REF!</v>
      </c>
    </row>
    <row r="23" spans="1:14">
      <c r="A23" s="40"/>
      <c r="B23" s="48" t="s">
        <v>32</v>
      </c>
      <c r="C23" s="171"/>
      <c r="D23" s="173">
        <v>0</v>
      </c>
      <c r="E23" s="174"/>
      <c r="F23" s="54"/>
      <c r="M23" s="10">
        <v>3.7</v>
      </c>
      <c r="N23" s="55">
        <v>3700000</v>
      </c>
    </row>
    <row r="24" spans="1:14">
      <c r="A24" s="40"/>
      <c r="B24" s="48" t="s">
        <v>33</v>
      </c>
      <c r="C24" s="171"/>
      <c r="D24" s="173">
        <v>0</v>
      </c>
      <c r="E24" s="175"/>
      <c r="F24" s="56"/>
      <c r="M24" s="10">
        <f>M22-M23</f>
        <v>39.799999999999997</v>
      </c>
      <c r="N24" s="57" t="e">
        <f>N22-N23</f>
        <v>#REF!</v>
      </c>
    </row>
    <row r="25" spans="1:14">
      <c r="A25" s="40"/>
      <c r="B25" s="48" t="s">
        <v>34</v>
      </c>
      <c r="C25" s="171"/>
      <c r="D25" s="173">
        <v>0.05</v>
      </c>
      <c r="E25" s="172"/>
      <c r="F25" s="54"/>
      <c r="M25" s="10">
        <v>36.200000000000003</v>
      </c>
      <c r="N25" s="55">
        <v>36200000</v>
      </c>
    </row>
    <row r="26" spans="1:14">
      <c r="A26" s="40"/>
      <c r="B26" s="48" t="s">
        <v>35</v>
      </c>
      <c r="C26" s="171"/>
      <c r="D26" s="173">
        <v>7.0000000000000007E-2</v>
      </c>
      <c r="E26" s="176"/>
      <c r="F26" s="54"/>
      <c r="M26" s="10">
        <f>M24-M25</f>
        <v>3.5999999999999943</v>
      </c>
      <c r="N26" s="57" t="e">
        <f>N24-N25</f>
        <v>#REF!</v>
      </c>
    </row>
    <row r="27" spans="1:14">
      <c r="A27" s="40"/>
      <c r="B27" s="48"/>
      <c r="C27" s="171"/>
      <c r="D27" s="171"/>
      <c r="E27" s="176"/>
      <c r="F27" s="54"/>
    </row>
    <row r="28" spans="1:14">
      <c r="A28" s="39" t="s">
        <v>36</v>
      </c>
      <c r="B28" s="48" t="s">
        <v>37</v>
      </c>
      <c r="C28" s="171"/>
      <c r="D28" s="171"/>
      <c r="E28" s="179"/>
      <c r="F28" s="56"/>
      <c r="I28" s="58"/>
    </row>
    <row r="29" spans="1:14" ht="21.7" thickBot="1">
      <c r="A29" s="59"/>
      <c r="B29" s="29" t="s">
        <v>38</v>
      </c>
      <c r="C29" s="29"/>
      <c r="D29" s="29"/>
      <c r="E29" s="60"/>
      <c r="F29" s="61"/>
      <c r="I29" s="62"/>
    </row>
    <row r="30" spans="1:14" ht="23.35" thickTop="1">
      <c r="A30" s="59"/>
      <c r="B30" s="153"/>
      <c r="C30" s="145"/>
      <c r="D30" s="29"/>
      <c r="E30" s="63"/>
      <c r="F30" s="152"/>
    </row>
    <row r="31" spans="1:14">
      <c r="A31" s="33"/>
      <c r="B31" s="29" t="s">
        <v>39</v>
      </c>
      <c r="C31" s="66">
        <v>16496</v>
      </c>
      <c r="D31" s="29" t="s">
        <v>9</v>
      </c>
      <c r="E31" s="29"/>
      <c r="F31" s="29"/>
      <c r="I31" s="26"/>
    </row>
    <row r="32" spans="1:14">
      <c r="A32" s="33"/>
      <c r="B32" s="29" t="s">
        <v>40</v>
      </c>
      <c r="C32" s="66"/>
      <c r="D32" s="29" t="s">
        <v>41</v>
      </c>
      <c r="E32" s="29"/>
      <c r="F32" s="29"/>
    </row>
    <row r="33" spans="1:9">
      <c r="A33" s="126"/>
      <c r="B33" s="26"/>
      <c r="C33" s="136"/>
      <c r="D33" s="26"/>
      <c r="E33" s="26"/>
      <c r="F33" s="26"/>
    </row>
    <row r="34" spans="1:9">
      <c r="A34" s="126"/>
      <c r="B34" s="26"/>
      <c r="C34" s="136"/>
      <c r="D34" s="26"/>
      <c r="E34" s="26"/>
      <c r="F34" s="26"/>
    </row>
    <row r="35" spans="1:9" ht="23.35">
      <c r="A35" s="26"/>
      <c r="B35" s="64"/>
      <c r="C35" s="139"/>
      <c r="D35" s="140"/>
      <c r="E35" s="138"/>
      <c r="F35" s="64"/>
    </row>
    <row r="36" spans="1:9">
      <c r="B36" s="65"/>
      <c r="C36" s="141"/>
      <c r="D36" s="142"/>
      <c r="E36" s="143"/>
    </row>
    <row r="37" spans="1:9" ht="23.35">
      <c r="C37" s="1245"/>
      <c r="D37" s="1245"/>
      <c r="E37" s="144"/>
    </row>
    <row r="38" spans="1:9">
      <c r="E38" s="23"/>
    </row>
    <row r="39" spans="1:9">
      <c r="B39" s="65"/>
      <c r="C39" s="23"/>
      <c r="E39" s="23"/>
      <c r="F39" s="23"/>
    </row>
    <row r="40" spans="1:9">
      <c r="C40" s="1246"/>
      <c r="D40" s="1246"/>
      <c r="I40" s="57"/>
    </row>
  </sheetData>
  <mergeCells count="8">
    <mergeCell ref="I11:J11"/>
    <mergeCell ref="C37:D37"/>
    <mergeCell ref="C40:D40"/>
    <mergeCell ref="A2:F2"/>
    <mergeCell ref="A10:A11"/>
    <mergeCell ref="B10:B11"/>
    <mergeCell ref="D10:D11"/>
    <mergeCell ref="F10:F11"/>
  </mergeCells>
  <printOptions horizontalCentered="1"/>
  <pageMargins left="0.25" right="0.25" top="0.75" bottom="0.75" header="0.3" footer="0.3"/>
  <pageSetup paperSize="9" scale="71" orientation="landscape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07D14-5449-468C-82AC-BE11FD57D427}">
  <sheetPr>
    <pageSetUpPr fitToPage="1"/>
  </sheetPr>
  <dimension ref="A1:H33"/>
  <sheetViews>
    <sheetView topLeftCell="A13" workbookViewId="0">
      <selection activeCell="J6" sqref="J6"/>
    </sheetView>
  </sheetViews>
  <sheetFormatPr defaultColWidth="9" defaultRowHeight="23"/>
  <cols>
    <col min="1" max="1" width="8.1328125" style="303" customWidth="1"/>
    <col min="2" max="2" width="66.19921875" style="303" customWidth="1"/>
    <col min="3" max="3" width="27.1328125" style="303" customWidth="1"/>
    <col min="4" max="4" width="17.1328125" style="303" customWidth="1"/>
    <col min="5" max="5" width="24.6640625" style="303" customWidth="1"/>
    <col min="6" max="6" width="20.1328125" style="303" customWidth="1"/>
    <col min="7" max="7" width="22.3984375" style="304" customWidth="1"/>
    <col min="8" max="8" width="16.86328125" style="303" bestFit="1" customWidth="1"/>
    <col min="9" max="16384" width="9" style="303"/>
  </cols>
  <sheetData>
    <row r="1" spans="1:8" s="10" customFormat="1" ht="18" customHeight="1">
      <c r="A1" s="26"/>
      <c r="B1" s="26"/>
      <c r="C1" s="26"/>
      <c r="D1" s="128"/>
      <c r="E1" s="128"/>
      <c r="F1" s="301" t="s">
        <v>277</v>
      </c>
      <c r="G1" s="26"/>
      <c r="H1" s="26"/>
    </row>
    <row r="2" spans="1:8" ht="18" customHeight="1">
      <c r="A2" s="302"/>
      <c r="B2" s="302"/>
      <c r="C2" s="302"/>
      <c r="D2" s="302"/>
      <c r="E2" s="301"/>
    </row>
    <row r="3" spans="1:8" ht="39">
      <c r="A3" s="1252" t="s">
        <v>278</v>
      </c>
      <c r="B3" s="1253"/>
      <c r="C3" s="1253"/>
      <c r="D3" s="1253"/>
      <c r="E3" s="1253"/>
      <c r="F3" s="1253"/>
    </row>
    <row r="4" spans="1:8" s="307" customFormat="1" ht="20.100000000000001" customHeight="1">
      <c r="A4" s="110" t="s">
        <v>279</v>
      </c>
      <c r="B4" s="305"/>
      <c r="C4" s="305"/>
      <c r="D4" s="305"/>
      <c r="E4" s="305"/>
      <c r="F4" s="305"/>
      <c r="G4" s="72"/>
      <c r="H4" s="306"/>
    </row>
    <row r="5" spans="1:8" s="10" customFormat="1" ht="20.100000000000001" customHeight="1">
      <c r="A5" s="111" t="s">
        <v>1153</v>
      </c>
      <c r="B5" s="308"/>
      <c r="C5" s="309"/>
      <c r="D5" s="26"/>
      <c r="E5" s="26"/>
    </row>
    <row r="6" spans="1:8" s="10" customFormat="1" ht="20.100000000000001" customHeight="1">
      <c r="A6" s="112" t="s">
        <v>135</v>
      </c>
      <c r="B6" s="69"/>
      <c r="C6" s="70"/>
      <c r="D6" s="29"/>
      <c r="E6" s="29"/>
      <c r="F6" s="11"/>
    </row>
    <row r="7" spans="1:8" s="10" customFormat="1" ht="20.100000000000001" customHeight="1">
      <c r="A7" s="113" t="s">
        <v>136</v>
      </c>
      <c r="B7" s="72"/>
      <c r="C7" s="73"/>
      <c r="D7" s="26"/>
      <c r="E7" s="26"/>
    </row>
    <row r="8" spans="1:8" s="10" customFormat="1" ht="20.100000000000001" customHeight="1">
      <c r="A8" s="310" t="s">
        <v>280</v>
      </c>
      <c r="B8" s="69"/>
      <c r="C8" s="70"/>
      <c r="D8" s="29"/>
      <c r="E8" s="29"/>
      <c r="F8" s="11"/>
    </row>
    <row r="9" spans="1:8" s="10" customFormat="1" ht="20.100000000000001" customHeight="1">
      <c r="A9" s="311" t="s">
        <v>281</v>
      </c>
      <c r="B9" s="312"/>
      <c r="C9" s="313"/>
      <c r="D9" s="313" t="s">
        <v>282</v>
      </c>
      <c r="E9" s="314">
        <v>3</v>
      </c>
      <c r="F9" s="315" t="s">
        <v>283</v>
      </c>
    </row>
    <row r="10" spans="1:8" s="10" customFormat="1" ht="20.100000000000001" customHeight="1">
      <c r="A10" s="226" t="s">
        <v>70</v>
      </c>
      <c r="B10" s="76"/>
      <c r="C10" s="77"/>
      <c r="D10" s="29"/>
      <c r="E10" s="29"/>
      <c r="F10" s="11"/>
    </row>
    <row r="11" spans="1:8" s="10" customFormat="1" ht="20.100000000000001" customHeight="1" thickBot="1">
      <c r="A11" s="316"/>
      <c r="B11" s="317"/>
      <c r="C11" s="318"/>
      <c r="D11" s="319"/>
      <c r="E11" s="319"/>
      <c r="F11" s="318" t="s">
        <v>71</v>
      </c>
    </row>
    <row r="12" spans="1:8" ht="18" customHeight="1" thickTop="1">
      <c r="A12" s="1254" t="s">
        <v>12</v>
      </c>
      <c r="B12" s="1256" t="s">
        <v>1</v>
      </c>
      <c r="C12" s="1256" t="s">
        <v>284</v>
      </c>
      <c r="D12" s="1258" t="s">
        <v>285</v>
      </c>
      <c r="E12" s="1258" t="s">
        <v>42</v>
      </c>
      <c r="F12" s="1261" t="s">
        <v>8</v>
      </c>
    </row>
    <row r="13" spans="1:8" ht="18" customHeight="1" thickBot="1">
      <c r="A13" s="1255"/>
      <c r="B13" s="1257"/>
      <c r="C13" s="1257"/>
      <c r="D13" s="1259"/>
      <c r="E13" s="1260"/>
      <c r="F13" s="1262"/>
    </row>
    <row r="14" spans="1:8" ht="24.35" thickTop="1">
      <c r="A14" s="329">
        <v>1</v>
      </c>
      <c r="B14" s="320" t="s">
        <v>287</v>
      </c>
      <c r="C14" s="321"/>
      <c r="D14" s="322">
        <v>1.07</v>
      </c>
      <c r="E14" s="323"/>
      <c r="F14" s="324"/>
      <c r="G14" s="304">
        <f>C14</f>
        <v>0</v>
      </c>
    </row>
    <row r="15" spans="1:8" ht="24">
      <c r="A15" s="329"/>
      <c r="B15" s="320"/>
      <c r="C15" s="325"/>
      <c r="D15" s="839"/>
      <c r="E15" s="327"/>
      <c r="F15" s="328"/>
    </row>
    <row r="16" spans="1:8" ht="24">
      <c r="A16" s="329"/>
      <c r="B16" s="330"/>
      <c r="C16" s="325"/>
      <c r="D16" s="326"/>
      <c r="E16" s="327"/>
      <c r="F16" s="328"/>
    </row>
    <row r="17" spans="1:8" ht="24">
      <c r="A17" s="329"/>
      <c r="B17" s="330"/>
      <c r="C17" s="325"/>
      <c r="D17" s="326"/>
      <c r="E17" s="327"/>
      <c r="F17" s="328"/>
    </row>
    <row r="18" spans="1:8" ht="24">
      <c r="A18" s="329"/>
      <c r="B18" s="330"/>
      <c r="C18" s="325"/>
      <c r="D18" s="326"/>
      <c r="E18" s="327"/>
      <c r="F18" s="328"/>
      <c r="G18" s="304">
        <v>25000000</v>
      </c>
      <c r="H18" s="331" t="e">
        <f>#REF!+G18+G20+G19+#REF!</f>
        <v>#REF!</v>
      </c>
    </row>
    <row r="19" spans="1:8" ht="24">
      <c r="A19" s="329"/>
      <c r="B19" s="332"/>
      <c r="C19" s="325"/>
      <c r="D19" s="326"/>
      <c r="E19" s="327"/>
      <c r="F19" s="333"/>
      <c r="G19" s="304">
        <v>15000000</v>
      </c>
    </row>
    <row r="20" spans="1:8" ht="24">
      <c r="A20" s="329"/>
      <c r="B20" s="332"/>
      <c r="C20" s="325"/>
      <c r="D20" s="326"/>
      <c r="E20" s="327"/>
      <c r="F20" s="333"/>
      <c r="G20" s="304">
        <v>5000000</v>
      </c>
    </row>
    <row r="21" spans="1:8" ht="24">
      <c r="A21" s="334"/>
      <c r="B21" s="330"/>
      <c r="C21" s="335"/>
      <c r="D21" s="336"/>
      <c r="E21" s="337"/>
      <c r="F21" s="328"/>
    </row>
    <row r="22" spans="1:8" ht="24">
      <c r="A22" s="334"/>
      <c r="B22" s="330"/>
      <c r="C22" s="335"/>
      <c r="D22" s="336"/>
      <c r="E22" s="337"/>
      <c r="F22" s="328"/>
    </row>
    <row r="23" spans="1:8" ht="24.35" thickBot="1">
      <c r="A23" s="338"/>
      <c r="B23" s="339"/>
      <c r="C23" s="339"/>
      <c r="D23" s="339"/>
      <c r="E23" s="339"/>
      <c r="F23" s="339"/>
    </row>
    <row r="24" spans="1:8" ht="24.35" thickTop="1">
      <c r="A24" s="1224" t="s">
        <v>36</v>
      </c>
      <c r="B24" s="1225" t="s">
        <v>1691</v>
      </c>
      <c r="C24" s="1226"/>
      <c r="D24" s="1226"/>
      <c r="E24" s="1227"/>
      <c r="F24" s="56"/>
    </row>
    <row r="25" spans="1:8" ht="24.35" thickBot="1">
      <c r="A25" s="1228"/>
      <c r="B25" s="1229" t="s">
        <v>38</v>
      </c>
      <c r="C25" s="1229"/>
      <c r="D25" s="1229"/>
      <c r="E25" s="1230"/>
      <c r="F25" s="61"/>
    </row>
    <row r="26" spans="1:8" ht="23.7" thickTop="1">
      <c r="A26" s="59"/>
      <c r="B26" s="153"/>
      <c r="C26" s="145"/>
      <c r="D26" s="29"/>
      <c r="E26" s="63"/>
      <c r="F26" s="152"/>
    </row>
    <row r="29" spans="1:8" s="10" customFormat="1" ht="21.35">
      <c r="A29" s="1246"/>
      <c r="B29" s="1246"/>
      <c r="C29" s="1246"/>
      <c r="D29" s="1246"/>
      <c r="E29" s="1246"/>
      <c r="F29" s="1246"/>
    </row>
    <row r="30" spans="1:8" s="10" customFormat="1" ht="21.35">
      <c r="A30" s="1263"/>
      <c r="B30" s="1263"/>
      <c r="C30" s="1263"/>
      <c r="D30" s="1263"/>
      <c r="E30" s="1263"/>
      <c r="F30" s="1263"/>
    </row>
    <row r="31" spans="1:8" s="10" customFormat="1" ht="21.35">
      <c r="C31" s="300"/>
      <c r="F31" s="57"/>
    </row>
    <row r="32" spans="1:8" s="10" customFormat="1" ht="21.35">
      <c r="C32" s="1246"/>
      <c r="D32" s="1246"/>
      <c r="E32" s="1246"/>
      <c r="F32" s="1246"/>
    </row>
    <row r="33" spans="1:6" s="10" customFormat="1" ht="21.35">
      <c r="A33" s="340"/>
      <c r="C33" s="1263"/>
      <c r="D33" s="1263"/>
      <c r="E33" s="1263"/>
      <c r="F33" s="1263"/>
    </row>
  </sheetData>
  <mergeCells count="13">
    <mergeCell ref="A29:F29"/>
    <mergeCell ref="A30:F30"/>
    <mergeCell ref="C32:D32"/>
    <mergeCell ref="E32:F32"/>
    <mergeCell ref="C33:D33"/>
    <mergeCell ref="E33:F33"/>
    <mergeCell ref="A3:F3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9"/>
  <sheetViews>
    <sheetView view="pageBreakPreview" zoomScale="70" zoomScaleNormal="100" zoomScaleSheetLayoutView="70" workbookViewId="0">
      <selection activeCell="J6" sqref="J6"/>
    </sheetView>
  </sheetViews>
  <sheetFormatPr defaultRowHeight="21.35"/>
  <cols>
    <col min="1" max="1" width="8" style="10" customWidth="1"/>
    <col min="2" max="2" width="107.3984375" style="10" customWidth="1"/>
    <col min="3" max="3" width="24.86328125" style="15" customWidth="1"/>
    <col min="4" max="4" width="18.86328125" style="15" customWidth="1"/>
    <col min="5" max="5" width="12.59765625" style="10" bestFit="1" customWidth="1"/>
    <col min="6" max="6" width="13" style="10" customWidth="1"/>
    <col min="7" max="7" width="9.1328125" style="10"/>
    <col min="8" max="8" width="9.1328125" style="13"/>
    <col min="9" max="9" width="16.1328125" style="14" bestFit="1" customWidth="1"/>
    <col min="10" max="256" width="9.1328125" style="10"/>
    <col min="257" max="257" width="8" style="10" customWidth="1"/>
    <col min="258" max="258" width="61.3984375" style="10" customWidth="1"/>
    <col min="259" max="259" width="24.86328125" style="10" customWidth="1"/>
    <col min="260" max="260" width="22.1328125" style="10" customWidth="1"/>
    <col min="261" max="261" width="12.59765625" style="10" bestFit="1" customWidth="1"/>
    <col min="262" max="262" width="13" style="10" customWidth="1"/>
    <col min="263" max="512" width="9.1328125" style="10"/>
    <col min="513" max="513" width="8" style="10" customWidth="1"/>
    <col min="514" max="514" width="61.3984375" style="10" customWidth="1"/>
    <col min="515" max="515" width="24.86328125" style="10" customWidth="1"/>
    <col min="516" max="516" width="22.1328125" style="10" customWidth="1"/>
    <col min="517" max="517" width="12.59765625" style="10" bestFit="1" customWidth="1"/>
    <col min="518" max="518" width="13" style="10" customWidth="1"/>
    <col min="519" max="768" width="9.1328125" style="10"/>
    <col min="769" max="769" width="8" style="10" customWidth="1"/>
    <col min="770" max="770" width="61.3984375" style="10" customWidth="1"/>
    <col min="771" max="771" width="24.86328125" style="10" customWidth="1"/>
    <col min="772" max="772" width="22.1328125" style="10" customWidth="1"/>
    <col min="773" max="773" width="12.59765625" style="10" bestFit="1" customWidth="1"/>
    <col min="774" max="774" width="13" style="10" customWidth="1"/>
    <col min="775" max="1024" width="9.1328125" style="10"/>
    <col min="1025" max="1025" width="8" style="10" customWidth="1"/>
    <col min="1026" max="1026" width="61.3984375" style="10" customWidth="1"/>
    <col min="1027" max="1027" width="24.86328125" style="10" customWidth="1"/>
    <col min="1028" max="1028" width="22.1328125" style="10" customWidth="1"/>
    <col min="1029" max="1029" width="12.59765625" style="10" bestFit="1" customWidth="1"/>
    <col min="1030" max="1030" width="13" style="10" customWidth="1"/>
    <col min="1031" max="1280" width="9.1328125" style="10"/>
    <col min="1281" max="1281" width="8" style="10" customWidth="1"/>
    <col min="1282" max="1282" width="61.3984375" style="10" customWidth="1"/>
    <col min="1283" max="1283" width="24.86328125" style="10" customWidth="1"/>
    <col min="1284" max="1284" width="22.1328125" style="10" customWidth="1"/>
    <col min="1285" max="1285" width="12.59765625" style="10" bestFit="1" customWidth="1"/>
    <col min="1286" max="1286" width="13" style="10" customWidth="1"/>
    <col min="1287" max="1536" width="9.1328125" style="10"/>
    <col min="1537" max="1537" width="8" style="10" customWidth="1"/>
    <col min="1538" max="1538" width="61.3984375" style="10" customWidth="1"/>
    <col min="1539" max="1539" width="24.86328125" style="10" customWidth="1"/>
    <col min="1540" max="1540" width="22.1328125" style="10" customWidth="1"/>
    <col min="1541" max="1541" width="12.59765625" style="10" bestFit="1" customWidth="1"/>
    <col min="1542" max="1542" width="13" style="10" customWidth="1"/>
    <col min="1543" max="1792" width="9.1328125" style="10"/>
    <col min="1793" max="1793" width="8" style="10" customWidth="1"/>
    <col min="1794" max="1794" width="61.3984375" style="10" customWidth="1"/>
    <col min="1795" max="1795" width="24.86328125" style="10" customWidth="1"/>
    <col min="1796" max="1796" width="22.1328125" style="10" customWidth="1"/>
    <col min="1797" max="1797" width="12.59765625" style="10" bestFit="1" customWidth="1"/>
    <col min="1798" max="1798" width="13" style="10" customWidth="1"/>
    <col min="1799" max="2048" width="9.1328125" style="10"/>
    <col min="2049" max="2049" width="8" style="10" customWidth="1"/>
    <col min="2050" max="2050" width="61.3984375" style="10" customWidth="1"/>
    <col min="2051" max="2051" width="24.86328125" style="10" customWidth="1"/>
    <col min="2052" max="2052" width="22.1328125" style="10" customWidth="1"/>
    <col min="2053" max="2053" width="12.59765625" style="10" bestFit="1" customWidth="1"/>
    <col min="2054" max="2054" width="13" style="10" customWidth="1"/>
    <col min="2055" max="2304" width="9.1328125" style="10"/>
    <col min="2305" max="2305" width="8" style="10" customWidth="1"/>
    <col min="2306" max="2306" width="61.3984375" style="10" customWidth="1"/>
    <col min="2307" max="2307" width="24.86328125" style="10" customWidth="1"/>
    <col min="2308" max="2308" width="22.1328125" style="10" customWidth="1"/>
    <col min="2309" max="2309" width="12.59765625" style="10" bestFit="1" customWidth="1"/>
    <col min="2310" max="2310" width="13" style="10" customWidth="1"/>
    <col min="2311" max="2560" width="9.1328125" style="10"/>
    <col min="2561" max="2561" width="8" style="10" customWidth="1"/>
    <col min="2562" max="2562" width="61.3984375" style="10" customWidth="1"/>
    <col min="2563" max="2563" width="24.86328125" style="10" customWidth="1"/>
    <col min="2564" max="2564" width="22.1328125" style="10" customWidth="1"/>
    <col min="2565" max="2565" width="12.59765625" style="10" bestFit="1" customWidth="1"/>
    <col min="2566" max="2566" width="13" style="10" customWidth="1"/>
    <col min="2567" max="2816" width="9.1328125" style="10"/>
    <col min="2817" max="2817" width="8" style="10" customWidth="1"/>
    <col min="2818" max="2818" width="61.3984375" style="10" customWidth="1"/>
    <col min="2819" max="2819" width="24.86328125" style="10" customWidth="1"/>
    <col min="2820" max="2820" width="22.1328125" style="10" customWidth="1"/>
    <col min="2821" max="2821" width="12.59765625" style="10" bestFit="1" customWidth="1"/>
    <col min="2822" max="2822" width="13" style="10" customWidth="1"/>
    <col min="2823" max="3072" width="9.1328125" style="10"/>
    <col min="3073" max="3073" width="8" style="10" customWidth="1"/>
    <col min="3074" max="3074" width="61.3984375" style="10" customWidth="1"/>
    <col min="3075" max="3075" width="24.86328125" style="10" customWidth="1"/>
    <col min="3076" max="3076" width="22.1328125" style="10" customWidth="1"/>
    <col min="3077" max="3077" width="12.59765625" style="10" bestFit="1" customWidth="1"/>
    <col min="3078" max="3078" width="13" style="10" customWidth="1"/>
    <col min="3079" max="3328" width="9.1328125" style="10"/>
    <col min="3329" max="3329" width="8" style="10" customWidth="1"/>
    <col min="3330" max="3330" width="61.3984375" style="10" customWidth="1"/>
    <col min="3331" max="3331" width="24.86328125" style="10" customWidth="1"/>
    <col min="3332" max="3332" width="22.1328125" style="10" customWidth="1"/>
    <col min="3333" max="3333" width="12.59765625" style="10" bestFit="1" customWidth="1"/>
    <col min="3334" max="3334" width="13" style="10" customWidth="1"/>
    <col min="3335" max="3584" width="9.1328125" style="10"/>
    <col min="3585" max="3585" width="8" style="10" customWidth="1"/>
    <col min="3586" max="3586" width="61.3984375" style="10" customWidth="1"/>
    <col min="3587" max="3587" width="24.86328125" style="10" customWidth="1"/>
    <col min="3588" max="3588" width="22.1328125" style="10" customWidth="1"/>
    <col min="3589" max="3589" width="12.59765625" style="10" bestFit="1" customWidth="1"/>
    <col min="3590" max="3590" width="13" style="10" customWidth="1"/>
    <col min="3591" max="3840" width="9.1328125" style="10"/>
    <col min="3841" max="3841" width="8" style="10" customWidth="1"/>
    <col min="3842" max="3842" width="61.3984375" style="10" customWidth="1"/>
    <col min="3843" max="3843" width="24.86328125" style="10" customWidth="1"/>
    <col min="3844" max="3844" width="22.1328125" style="10" customWidth="1"/>
    <col min="3845" max="3845" width="12.59765625" style="10" bestFit="1" customWidth="1"/>
    <col min="3846" max="3846" width="13" style="10" customWidth="1"/>
    <col min="3847" max="4096" width="9.1328125" style="10"/>
    <col min="4097" max="4097" width="8" style="10" customWidth="1"/>
    <col min="4098" max="4098" width="61.3984375" style="10" customWidth="1"/>
    <col min="4099" max="4099" width="24.86328125" style="10" customWidth="1"/>
    <col min="4100" max="4100" width="22.1328125" style="10" customWidth="1"/>
    <col min="4101" max="4101" width="12.59765625" style="10" bestFit="1" customWidth="1"/>
    <col min="4102" max="4102" width="13" style="10" customWidth="1"/>
    <col min="4103" max="4352" width="9.1328125" style="10"/>
    <col min="4353" max="4353" width="8" style="10" customWidth="1"/>
    <col min="4354" max="4354" width="61.3984375" style="10" customWidth="1"/>
    <col min="4355" max="4355" width="24.86328125" style="10" customWidth="1"/>
    <col min="4356" max="4356" width="22.1328125" style="10" customWidth="1"/>
    <col min="4357" max="4357" width="12.59765625" style="10" bestFit="1" customWidth="1"/>
    <col min="4358" max="4358" width="13" style="10" customWidth="1"/>
    <col min="4359" max="4608" width="9.1328125" style="10"/>
    <col min="4609" max="4609" width="8" style="10" customWidth="1"/>
    <col min="4610" max="4610" width="61.3984375" style="10" customWidth="1"/>
    <col min="4611" max="4611" width="24.86328125" style="10" customWidth="1"/>
    <col min="4612" max="4612" width="22.1328125" style="10" customWidth="1"/>
    <col min="4613" max="4613" width="12.59765625" style="10" bestFit="1" customWidth="1"/>
    <col min="4614" max="4614" width="13" style="10" customWidth="1"/>
    <col min="4615" max="4864" width="9.1328125" style="10"/>
    <col min="4865" max="4865" width="8" style="10" customWidth="1"/>
    <col min="4866" max="4866" width="61.3984375" style="10" customWidth="1"/>
    <col min="4867" max="4867" width="24.86328125" style="10" customWidth="1"/>
    <col min="4868" max="4868" width="22.1328125" style="10" customWidth="1"/>
    <col min="4869" max="4869" width="12.59765625" style="10" bestFit="1" customWidth="1"/>
    <col min="4870" max="4870" width="13" style="10" customWidth="1"/>
    <col min="4871" max="5120" width="9.1328125" style="10"/>
    <col min="5121" max="5121" width="8" style="10" customWidth="1"/>
    <col min="5122" max="5122" width="61.3984375" style="10" customWidth="1"/>
    <col min="5123" max="5123" width="24.86328125" style="10" customWidth="1"/>
    <col min="5124" max="5124" width="22.1328125" style="10" customWidth="1"/>
    <col min="5125" max="5125" width="12.59765625" style="10" bestFit="1" customWidth="1"/>
    <col min="5126" max="5126" width="13" style="10" customWidth="1"/>
    <col min="5127" max="5376" width="9.1328125" style="10"/>
    <col min="5377" max="5377" width="8" style="10" customWidth="1"/>
    <col min="5378" max="5378" width="61.3984375" style="10" customWidth="1"/>
    <col min="5379" max="5379" width="24.86328125" style="10" customWidth="1"/>
    <col min="5380" max="5380" width="22.1328125" style="10" customWidth="1"/>
    <col min="5381" max="5381" width="12.59765625" style="10" bestFit="1" customWidth="1"/>
    <col min="5382" max="5382" width="13" style="10" customWidth="1"/>
    <col min="5383" max="5632" width="9.1328125" style="10"/>
    <col min="5633" max="5633" width="8" style="10" customWidth="1"/>
    <col min="5634" max="5634" width="61.3984375" style="10" customWidth="1"/>
    <col min="5635" max="5635" width="24.86328125" style="10" customWidth="1"/>
    <col min="5636" max="5636" width="22.1328125" style="10" customWidth="1"/>
    <col min="5637" max="5637" width="12.59765625" style="10" bestFit="1" customWidth="1"/>
    <col min="5638" max="5638" width="13" style="10" customWidth="1"/>
    <col min="5639" max="5888" width="9.1328125" style="10"/>
    <col min="5889" max="5889" width="8" style="10" customWidth="1"/>
    <col min="5890" max="5890" width="61.3984375" style="10" customWidth="1"/>
    <col min="5891" max="5891" width="24.86328125" style="10" customWidth="1"/>
    <col min="5892" max="5892" width="22.1328125" style="10" customWidth="1"/>
    <col min="5893" max="5893" width="12.59765625" style="10" bestFit="1" customWidth="1"/>
    <col min="5894" max="5894" width="13" style="10" customWidth="1"/>
    <col min="5895" max="6144" width="9.1328125" style="10"/>
    <col min="6145" max="6145" width="8" style="10" customWidth="1"/>
    <col min="6146" max="6146" width="61.3984375" style="10" customWidth="1"/>
    <col min="6147" max="6147" width="24.86328125" style="10" customWidth="1"/>
    <col min="6148" max="6148" width="22.1328125" style="10" customWidth="1"/>
    <col min="6149" max="6149" width="12.59765625" style="10" bestFit="1" customWidth="1"/>
    <col min="6150" max="6150" width="13" style="10" customWidth="1"/>
    <col min="6151" max="6400" width="9.1328125" style="10"/>
    <col min="6401" max="6401" width="8" style="10" customWidth="1"/>
    <col min="6402" max="6402" width="61.3984375" style="10" customWidth="1"/>
    <col min="6403" max="6403" width="24.86328125" style="10" customWidth="1"/>
    <col min="6404" max="6404" width="22.1328125" style="10" customWidth="1"/>
    <col min="6405" max="6405" width="12.59765625" style="10" bestFit="1" customWidth="1"/>
    <col min="6406" max="6406" width="13" style="10" customWidth="1"/>
    <col min="6407" max="6656" width="9.1328125" style="10"/>
    <col min="6657" max="6657" width="8" style="10" customWidth="1"/>
    <col min="6658" max="6658" width="61.3984375" style="10" customWidth="1"/>
    <col min="6659" max="6659" width="24.86328125" style="10" customWidth="1"/>
    <col min="6660" max="6660" width="22.1328125" style="10" customWidth="1"/>
    <col min="6661" max="6661" width="12.59765625" style="10" bestFit="1" customWidth="1"/>
    <col min="6662" max="6662" width="13" style="10" customWidth="1"/>
    <col min="6663" max="6912" width="9.1328125" style="10"/>
    <col min="6913" max="6913" width="8" style="10" customWidth="1"/>
    <col min="6914" max="6914" width="61.3984375" style="10" customWidth="1"/>
    <col min="6915" max="6915" width="24.86328125" style="10" customWidth="1"/>
    <col min="6916" max="6916" width="22.1328125" style="10" customWidth="1"/>
    <col min="6917" max="6917" width="12.59765625" style="10" bestFit="1" customWidth="1"/>
    <col min="6918" max="6918" width="13" style="10" customWidth="1"/>
    <col min="6919" max="7168" width="9.1328125" style="10"/>
    <col min="7169" max="7169" width="8" style="10" customWidth="1"/>
    <col min="7170" max="7170" width="61.3984375" style="10" customWidth="1"/>
    <col min="7171" max="7171" width="24.86328125" style="10" customWidth="1"/>
    <col min="7172" max="7172" width="22.1328125" style="10" customWidth="1"/>
    <col min="7173" max="7173" width="12.59765625" style="10" bestFit="1" customWidth="1"/>
    <col min="7174" max="7174" width="13" style="10" customWidth="1"/>
    <col min="7175" max="7424" width="9.1328125" style="10"/>
    <col min="7425" max="7425" width="8" style="10" customWidth="1"/>
    <col min="7426" max="7426" width="61.3984375" style="10" customWidth="1"/>
    <col min="7427" max="7427" width="24.86328125" style="10" customWidth="1"/>
    <col min="7428" max="7428" width="22.1328125" style="10" customWidth="1"/>
    <col min="7429" max="7429" width="12.59765625" style="10" bestFit="1" customWidth="1"/>
    <col min="7430" max="7430" width="13" style="10" customWidth="1"/>
    <col min="7431" max="7680" width="9.1328125" style="10"/>
    <col min="7681" max="7681" width="8" style="10" customWidth="1"/>
    <col min="7682" max="7682" width="61.3984375" style="10" customWidth="1"/>
    <col min="7683" max="7683" width="24.86328125" style="10" customWidth="1"/>
    <col min="7684" max="7684" width="22.1328125" style="10" customWidth="1"/>
    <col min="7685" max="7685" width="12.59765625" style="10" bestFit="1" customWidth="1"/>
    <col min="7686" max="7686" width="13" style="10" customWidth="1"/>
    <col min="7687" max="7936" width="9.1328125" style="10"/>
    <col min="7937" max="7937" width="8" style="10" customWidth="1"/>
    <col min="7938" max="7938" width="61.3984375" style="10" customWidth="1"/>
    <col min="7939" max="7939" width="24.86328125" style="10" customWidth="1"/>
    <col min="7940" max="7940" width="22.1328125" style="10" customWidth="1"/>
    <col min="7941" max="7941" width="12.59765625" style="10" bestFit="1" customWidth="1"/>
    <col min="7942" max="7942" width="13" style="10" customWidth="1"/>
    <col min="7943" max="8192" width="9.1328125" style="10"/>
    <col min="8193" max="8193" width="8" style="10" customWidth="1"/>
    <col min="8194" max="8194" width="61.3984375" style="10" customWidth="1"/>
    <col min="8195" max="8195" width="24.86328125" style="10" customWidth="1"/>
    <col min="8196" max="8196" width="22.1328125" style="10" customWidth="1"/>
    <col min="8197" max="8197" width="12.59765625" style="10" bestFit="1" customWidth="1"/>
    <col min="8198" max="8198" width="13" style="10" customWidth="1"/>
    <col min="8199" max="8448" width="9.1328125" style="10"/>
    <col min="8449" max="8449" width="8" style="10" customWidth="1"/>
    <col min="8450" max="8450" width="61.3984375" style="10" customWidth="1"/>
    <col min="8451" max="8451" width="24.86328125" style="10" customWidth="1"/>
    <col min="8452" max="8452" width="22.1328125" style="10" customWidth="1"/>
    <col min="8453" max="8453" width="12.59765625" style="10" bestFit="1" customWidth="1"/>
    <col min="8454" max="8454" width="13" style="10" customWidth="1"/>
    <col min="8455" max="8704" width="9.1328125" style="10"/>
    <col min="8705" max="8705" width="8" style="10" customWidth="1"/>
    <col min="8706" max="8706" width="61.3984375" style="10" customWidth="1"/>
    <col min="8707" max="8707" width="24.86328125" style="10" customWidth="1"/>
    <col min="8708" max="8708" width="22.1328125" style="10" customWidth="1"/>
    <col min="8709" max="8709" width="12.59765625" style="10" bestFit="1" customWidth="1"/>
    <col min="8710" max="8710" width="13" style="10" customWidth="1"/>
    <col min="8711" max="8960" width="9.1328125" style="10"/>
    <col min="8961" max="8961" width="8" style="10" customWidth="1"/>
    <col min="8962" max="8962" width="61.3984375" style="10" customWidth="1"/>
    <col min="8963" max="8963" width="24.86328125" style="10" customWidth="1"/>
    <col min="8964" max="8964" width="22.1328125" style="10" customWidth="1"/>
    <col min="8965" max="8965" width="12.59765625" style="10" bestFit="1" customWidth="1"/>
    <col min="8966" max="8966" width="13" style="10" customWidth="1"/>
    <col min="8967" max="9216" width="9.1328125" style="10"/>
    <col min="9217" max="9217" width="8" style="10" customWidth="1"/>
    <col min="9218" max="9218" width="61.3984375" style="10" customWidth="1"/>
    <col min="9219" max="9219" width="24.86328125" style="10" customWidth="1"/>
    <col min="9220" max="9220" width="22.1328125" style="10" customWidth="1"/>
    <col min="9221" max="9221" width="12.59765625" style="10" bestFit="1" customWidth="1"/>
    <col min="9222" max="9222" width="13" style="10" customWidth="1"/>
    <col min="9223" max="9472" width="9.1328125" style="10"/>
    <col min="9473" max="9473" width="8" style="10" customWidth="1"/>
    <col min="9474" max="9474" width="61.3984375" style="10" customWidth="1"/>
    <col min="9475" max="9475" width="24.86328125" style="10" customWidth="1"/>
    <col min="9476" max="9476" width="22.1328125" style="10" customWidth="1"/>
    <col min="9477" max="9477" width="12.59765625" style="10" bestFit="1" customWidth="1"/>
    <col min="9478" max="9478" width="13" style="10" customWidth="1"/>
    <col min="9479" max="9728" width="9.1328125" style="10"/>
    <col min="9729" max="9729" width="8" style="10" customWidth="1"/>
    <col min="9730" max="9730" width="61.3984375" style="10" customWidth="1"/>
    <col min="9731" max="9731" width="24.86328125" style="10" customWidth="1"/>
    <col min="9732" max="9732" width="22.1328125" style="10" customWidth="1"/>
    <col min="9733" max="9733" width="12.59765625" style="10" bestFit="1" customWidth="1"/>
    <col min="9734" max="9734" width="13" style="10" customWidth="1"/>
    <col min="9735" max="9984" width="9.1328125" style="10"/>
    <col min="9985" max="9985" width="8" style="10" customWidth="1"/>
    <col min="9986" max="9986" width="61.3984375" style="10" customWidth="1"/>
    <col min="9987" max="9987" width="24.86328125" style="10" customWidth="1"/>
    <col min="9988" max="9988" width="22.1328125" style="10" customWidth="1"/>
    <col min="9989" max="9989" width="12.59765625" style="10" bestFit="1" customWidth="1"/>
    <col min="9990" max="9990" width="13" style="10" customWidth="1"/>
    <col min="9991" max="10240" width="9.1328125" style="10"/>
    <col min="10241" max="10241" width="8" style="10" customWidth="1"/>
    <col min="10242" max="10242" width="61.3984375" style="10" customWidth="1"/>
    <col min="10243" max="10243" width="24.86328125" style="10" customWidth="1"/>
    <col min="10244" max="10244" width="22.1328125" style="10" customWidth="1"/>
    <col min="10245" max="10245" width="12.59765625" style="10" bestFit="1" customWidth="1"/>
    <col min="10246" max="10246" width="13" style="10" customWidth="1"/>
    <col min="10247" max="10496" width="9.1328125" style="10"/>
    <col min="10497" max="10497" width="8" style="10" customWidth="1"/>
    <col min="10498" max="10498" width="61.3984375" style="10" customWidth="1"/>
    <col min="10499" max="10499" width="24.86328125" style="10" customWidth="1"/>
    <col min="10500" max="10500" width="22.1328125" style="10" customWidth="1"/>
    <col min="10501" max="10501" width="12.59765625" style="10" bestFit="1" customWidth="1"/>
    <col min="10502" max="10502" width="13" style="10" customWidth="1"/>
    <col min="10503" max="10752" width="9.1328125" style="10"/>
    <col min="10753" max="10753" width="8" style="10" customWidth="1"/>
    <col min="10754" max="10754" width="61.3984375" style="10" customWidth="1"/>
    <col min="10755" max="10755" width="24.86328125" style="10" customWidth="1"/>
    <col min="10756" max="10756" width="22.1328125" style="10" customWidth="1"/>
    <col min="10757" max="10757" width="12.59765625" style="10" bestFit="1" customWidth="1"/>
    <col min="10758" max="10758" width="13" style="10" customWidth="1"/>
    <col min="10759" max="11008" width="9.1328125" style="10"/>
    <col min="11009" max="11009" width="8" style="10" customWidth="1"/>
    <col min="11010" max="11010" width="61.3984375" style="10" customWidth="1"/>
    <col min="11011" max="11011" width="24.86328125" style="10" customWidth="1"/>
    <col min="11012" max="11012" width="22.1328125" style="10" customWidth="1"/>
    <col min="11013" max="11013" width="12.59765625" style="10" bestFit="1" customWidth="1"/>
    <col min="11014" max="11014" width="13" style="10" customWidth="1"/>
    <col min="11015" max="11264" width="9.1328125" style="10"/>
    <col min="11265" max="11265" width="8" style="10" customWidth="1"/>
    <col min="11266" max="11266" width="61.3984375" style="10" customWidth="1"/>
    <col min="11267" max="11267" width="24.86328125" style="10" customWidth="1"/>
    <col min="11268" max="11268" width="22.1328125" style="10" customWidth="1"/>
    <col min="11269" max="11269" width="12.59765625" style="10" bestFit="1" customWidth="1"/>
    <col min="11270" max="11270" width="13" style="10" customWidth="1"/>
    <col min="11271" max="11520" width="9.1328125" style="10"/>
    <col min="11521" max="11521" width="8" style="10" customWidth="1"/>
    <col min="11522" max="11522" width="61.3984375" style="10" customWidth="1"/>
    <col min="11523" max="11523" width="24.86328125" style="10" customWidth="1"/>
    <col min="11524" max="11524" width="22.1328125" style="10" customWidth="1"/>
    <col min="11525" max="11525" width="12.59765625" style="10" bestFit="1" customWidth="1"/>
    <col min="11526" max="11526" width="13" style="10" customWidth="1"/>
    <col min="11527" max="11776" width="9.1328125" style="10"/>
    <col min="11777" max="11777" width="8" style="10" customWidth="1"/>
    <col min="11778" max="11778" width="61.3984375" style="10" customWidth="1"/>
    <col min="11779" max="11779" width="24.86328125" style="10" customWidth="1"/>
    <col min="11780" max="11780" width="22.1328125" style="10" customWidth="1"/>
    <col min="11781" max="11781" width="12.59765625" style="10" bestFit="1" customWidth="1"/>
    <col min="11782" max="11782" width="13" style="10" customWidth="1"/>
    <col min="11783" max="12032" width="9.1328125" style="10"/>
    <col min="12033" max="12033" width="8" style="10" customWidth="1"/>
    <col min="12034" max="12034" width="61.3984375" style="10" customWidth="1"/>
    <col min="12035" max="12035" width="24.86328125" style="10" customWidth="1"/>
    <col min="12036" max="12036" width="22.1328125" style="10" customWidth="1"/>
    <col min="12037" max="12037" width="12.59765625" style="10" bestFit="1" customWidth="1"/>
    <col min="12038" max="12038" width="13" style="10" customWidth="1"/>
    <col min="12039" max="12288" width="9.1328125" style="10"/>
    <col min="12289" max="12289" width="8" style="10" customWidth="1"/>
    <col min="12290" max="12290" width="61.3984375" style="10" customWidth="1"/>
    <col min="12291" max="12291" width="24.86328125" style="10" customWidth="1"/>
    <col min="12292" max="12292" width="22.1328125" style="10" customWidth="1"/>
    <col min="12293" max="12293" width="12.59765625" style="10" bestFit="1" customWidth="1"/>
    <col min="12294" max="12294" width="13" style="10" customWidth="1"/>
    <col min="12295" max="12544" width="9.1328125" style="10"/>
    <col min="12545" max="12545" width="8" style="10" customWidth="1"/>
    <col min="12546" max="12546" width="61.3984375" style="10" customWidth="1"/>
    <col min="12547" max="12547" width="24.86328125" style="10" customWidth="1"/>
    <col min="12548" max="12548" width="22.1328125" style="10" customWidth="1"/>
    <col min="12549" max="12549" width="12.59765625" style="10" bestFit="1" customWidth="1"/>
    <col min="12550" max="12550" width="13" style="10" customWidth="1"/>
    <col min="12551" max="12800" width="9.1328125" style="10"/>
    <col min="12801" max="12801" width="8" style="10" customWidth="1"/>
    <col min="12802" max="12802" width="61.3984375" style="10" customWidth="1"/>
    <col min="12803" max="12803" width="24.86328125" style="10" customWidth="1"/>
    <col min="12804" max="12804" width="22.1328125" style="10" customWidth="1"/>
    <col min="12805" max="12805" width="12.59765625" style="10" bestFit="1" customWidth="1"/>
    <col min="12806" max="12806" width="13" style="10" customWidth="1"/>
    <col min="12807" max="13056" width="9.1328125" style="10"/>
    <col min="13057" max="13057" width="8" style="10" customWidth="1"/>
    <col min="13058" max="13058" width="61.3984375" style="10" customWidth="1"/>
    <col min="13059" max="13059" width="24.86328125" style="10" customWidth="1"/>
    <col min="13060" max="13060" width="22.1328125" style="10" customWidth="1"/>
    <col min="13061" max="13061" width="12.59765625" style="10" bestFit="1" customWidth="1"/>
    <col min="13062" max="13062" width="13" style="10" customWidth="1"/>
    <col min="13063" max="13312" width="9.1328125" style="10"/>
    <col min="13313" max="13313" width="8" style="10" customWidth="1"/>
    <col min="13314" max="13314" width="61.3984375" style="10" customWidth="1"/>
    <col min="13315" max="13315" width="24.86328125" style="10" customWidth="1"/>
    <col min="13316" max="13316" width="22.1328125" style="10" customWidth="1"/>
    <col min="13317" max="13317" width="12.59765625" style="10" bestFit="1" customWidth="1"/>
    <col min="13318" max="13318" width="13" style="10" customWidth="1"/>
    <col min="13319" max="13568" width="9.1328125" style="10"/>
    <col min="13569" max="13569" width="8" style="10" customWidth="1"/>
    <col min="13570" max="13570" width="61.3984375" style="10" customWidth="1"/>
    <col min="13571" max="13571" width="24.86328125" style="10" customWidth="1"/>
    <col min="13572" max="13572" width="22.1328125" style="10" customWidth="1"/>
    <col min="13573" max="13573" width="12.59765625" style="10" bestFit="1" customWidth="1"/>
    <col min="13574" max="13574" width="13" style="10" customWidth="1"/>
    <col min="13575" max="13824" width="9.1328125" style="10"/>
    <col min="13825" max="13825" width="8" style="10" customWidth="1"/>
    <col min="13826" max="13826" width="61.3984375" style="10" customWidth="1"/>
    <col min="13827" max="13827" width="24.86328125" style="10" customWidth="1"/>
    <col min="13828" max="13828" width="22.1328125" style="10" customWidth="1"/>
    <col min="13829" max="13829" width="12.59765625" style="10" bestFit="1" customWidth="1"/>
    <col min="13830" max="13830" width="13" style="10" customWidth="1"/>
    <col min="13831" max="14080" width="9.1328125" style="10"/>
    <col min="14081" max="14081" width="8" style="10" customWidth="1"/>
    <col min="14082" max="14082" width="61.3984375" style="10" customWidth="1"/>
    <col min="14083" max="14083" width="24.86328125" style="10" customWidth="1"/>
    <col min="14084" max="14084" width="22.1328125" style="10" customWidth="1"/>
    <col min="14085" max="14085" width="12.59765625" style="10" bestFit="1" customWidth="1"/>
    <col min="14086" max="14086" width="13" style="10" customWidth="1"/>
    <col min="14087" max="14336" width="9.1328125" style="10"/>
    <col min="14337" max="14337" width="8" style="10" customWidth="1"/>
    <col min="14338" max="14338" width="61.3984375" style="10" customWidth="1"/>
    <col min="14339" max="14339" width="24.86328125" style="10" customWidth="1"/>
    <col min="14340" max="14340" width="22.1328125" style="10" customWidth="1"/>
    <col min="14341" max="14341" width="12.59765625" style="10" bestFit="1" customWidth="1"/>
    <col min="14342" max="14342" width="13" style="10" customWidth="1"/>
    <col min="14343" max="14592" width="9.1328125" style="10"/>
    <col min="14593" max="14593" width="8" style="10" customWidth="1"/>
    <col min="14594" max="14594" width="61.3984375" style="10" customWidth="1"/>
    <col min="14595" max="14595" width="24.86328125" style="10" customWidth="1"/>
    <col min="14596" max="14596" width="22.1328125" style="10" customWidth="1"/>
    <col min="14597" max="14597" width="12.59765625" style="10" bestFit="1" customWidth="1"/>
    <col min="14598" max="14598" width="13" style="10" customWidth="1"/>
    <col min="14599" max="14848" width="9.1328125" style="10"/>
    <col min="14849" max="14849" width="8" style="10" customWidth="1"/>
    <col min="14850" max="14850" width="61.3984375" style="10" customWidth="1"/>
    <col min="14851" max="14851" width="24.86328125" style="10" customWidth="1"/>
    <col min="14852" max="14852" width="22.1328125" style="10" customWidth="1"/>
    <col min="14853" max="14853" width="12.59765625" style="10" bestFit="1" customWidth="1"/>
    <col min="14854" max="14854" width="13" style="10" customWidth="1"/>
    <col min="14855" max="15104" width="9.1328125" style="10"/>
    <col min="15105" max="15105" width="8" style="10" customWidth="1"/>
    <col min="15106" max="15106" width="61.3984375" style="10" customWidth="1"/>
    <col min="15107" max="15107" width="24.86328125" style="10" customWidth="1"/>
    <col min="15108" max="15108" width="22.1328125" style="10" customWidth="1"/>
    <col min="15109" max="15109" width="12.59765625" style="10" bestFit="1" customWidth="1"/>
    <col min="15110" max="15110" width="13" style="10" customWidth="1"/>
    <col min="15111" max="15360" width="9.1328125" style="10"/>
    <col min="15361" max="15361" width="8" style="10" customWidth="1"/>
    <col min="15362" max="15362" width="61.3984375" style="10" customWidth="1"/>
    <col min="15363" max="15363" width="24.86328125" style="10" customWidth="1"/>
    <col min="15364" max="15364" width="22.1328125" style="10" customWidth="1"/>
    <col min="15365" max="15365" width="12.59765625" style="10" bestFit="1" customWidth="1"/>
    <col min="15366" max="15366" width="13" style="10" customWidth="1"/>
    <col min="15367" max="15616" width="9.1328125" style="10"/>
    <col min="15617" max="15617" width="8" style="10" customWidth="1"/>
    <col min="15618" max="15618" width="61.3984375" style="10" customWidth="1"/>
    <col min="15619" max="15619" width="24.86328125" style="10" customWidth="1"/>
    <col min="15620" max="15620" width="22.1328125" style="10" customWidth="1"/>
    <col min="15621" max="15621" width="12.59765625" style="10" bestFit="1" customWidth="1"/>
    <col min="15622" max="15622" width="13" style="10" customWidth="1"/>
    <col min="15623" max="15872" width="9.1328125" style="10"/>
    <col min="15873" max="15873" width="8" style="10" customWidth="1"/>
    <col min="15874" max="15874" width="61.3984375" style="10" customWidth="1"/>
    <col min="15875" max="15875" width="24.86328125" style="10" customWidth="1"/>
    <col min="15876" max="15876" width="22.1328125" style="10" customWidth="1"/>
    <col min="15877" max="15877" width="12.59765625" style="10" bestFit="1" customWidth="1"/>
    <col min="15878" max="15878" width="13" style="10" customWidth="1"/>
    <col min="15879" max="16128" width="9.1328125" style="10"/>
    <col min="16129" max="16129" width="8" style="10" customWidth="1"/>
    <col min="16130" max="16130" width="61.3984375" style="10" customWidth="1"/>
    <col min="16131" max="16131" width="24.86328125" style="10" customWidth="1"/>
    <col min="16132" max="16132" width="22.1328125" style="10" customWidth="1"/>
    <col min="16133" max="16133" width="12.59765625" style="10" bestFit="1" customWidth="1"/>
    <col min="16134" max="16134" width="13" style="10" customWidth="1"/>
    <col min="16135" max="16383" width="9.1328125" style="10"/>
    <col min="16384" max="16384" width="9.1328125" style="10" customWidth="1"/>
  </cols>
  <sheetData>
    <row r="1" spans="1:17" ht="33.75" customHeight="1">
      <c r="A1" s="1264" t="s">
        <v>82</v>
      </c>
      <c r="B1" s="1264"/>
      <c r="C1" s="1264"/>
      <c r="D1" s="1264"/>
      <c r="E1" s="130"/>
      <c r="F1" s="130"/>
      <c r="G1" s="26"/>
      <c r="H1" s="26"/>
      <c r="I1" s="26"/>
      <c r="J1" s="26"/>
    </row>
    <row r="2" spans="1:17" ht="18.75" customHeight="1">
      <c r="A2" s="110" t="s">
        <v>83</v>
      </c>
      <c r="B2" s="28"/>
      <c r="C2" s="28"/>
      <c r="D2" s="28"/>
      <c r="E2" s="28"/>
      <c r="F2" s="28"/>
      <c r="G2" s="26"/>
      <c r="H2" s="26"/>
      <c r="I2" s="26"/>
      <c r="J2" s="26"/>
    </row>
    <row r="3" spans="1:17" ht="21.7">
      <c r="A3" s="111" t="s">
        <v>1153</v>
      </c>
      <c r="B3" s="11"/>
      <c r="C3" s="12"/>
      <c r="D3" s="12"/>
    </row>
    <row r="4" spans="1:17" customFormat="1" ht="22.35">
      <c r="A4" s="112" t="s">
        <v>135</v>
      </c>
      <c r="B4" s="2"/>
      <c r="C4" s="3"/>
      <c r="D4" s="8"/>
      <c r="E4" s="122"/>
      <c r="F4" s="122"/>
      <c r="G4" s="123"/>
      <c r="H4" s="124"/>
      <c r="I4" s="122"/>
      <c r="J4" s="122"/>
      <c r="K4" s="125"/>
    </row>
    <row r="5" spans="1:17">
      <c r="A5" s="113" t="s">
        <v>136</v>
      </c>
      <c r="B5" s="29"/>
      <c r="C5" s="33"/>
      <c r="D5" s="31"/>
      <c r="E5" s="126" t="s">
        <v>4</v>
      </c>
      <c r="F5" s="127"/>
      <c r="G5" s="26"/>
      <c r="H5" s="26"/>
      <c r="I5" s="26"/>
      <c r="J5" s="26"/>
    </row>
    <row r="6" spans="1:17" s="36" customFormat="1" ht="22.7">
      <c r="A6" s="121" t="s">
        <v>21</v>
      </c>
      <c r="B6" s="34"/>
      <c r="C6" s="35"/>
      <c r="D6" s="35"/>
    </row>
    <row r="7" spans="1:17">
      <c r="A7" s="74" t="s">
        <v>24</v>
      </c>
      <c r="B7" s="29"/>
      <c r="C7" s="7"/>
      <c r="D7" s="31"/>
      <c r="E7" s="128"/>
      <c r="F7" s="129"/>
      <c r="G7" s="26"/>
      <c r="H7" s="26"/>
      <c r="I7" s="26"/>
      <c r="J7" s="26"/>
      <c r="P7" s="10" t="s">
        <v>50</v>
      </c>
      <c r="Q7" s="38" t="e">
        <f>#REF!-#REF!</f>
        <v>#REF!</v>
      </c>
    </row>
    <row r="8" spans="1:17">
      <c r="A8" s="26"/>
      <c r="B8" s="26"/>
      <c r="C8" s="27"/>
      <c r="D8" s="78" t="s">
        <v>71</v>
      </c>
      <c r="E8" s="126"/>
      <c r="F8" s="78"/>
      <c r="G8" s="26"/>
      <c r="H8" s="26"/>
      <c r="I8" s="26"/>
      <c r="J8" s="26"/>
    </row>
    <row r="9" spans="1:17">
      <c r="A9" s="1265" t="s">
        <v>12</v>
      </c>
      <c r="B9" s="1265" t="s">
        <v>1</v>
      </c>
      <c r="C9" s="157" t="s">
        <v>42</v>
      </c>
      <c r="D9" s="1268" t="s">
        <v>8</v>
      </c>
    </row>
    <row r="10" spans="1:17">
      <c r="A10" s="1266"/>
      <c r="B10" s="1267"/>
      <c r="C10" s="158" t="s">
        <v>11</v>
      </c>
      <c r="D10" s="1269"/>
    </row>
    <row r="11" spans="1:17">
      <c r="A11" s="17"/>
      <c r="B11" s="132" t="s">
        <v>43</v>
      </c>
      <c r="C11" s="154"/>
      <c r="D11" s="18"/>
      <c r="H11" s="13" t="s">
        <v>44</v>
      </c>
      <c r="I11" s="14">
        <v>21324003</v>
      </c>
    </row>
    <row r="12" spans="1:17">
      <c r="A12" s="19"/>
      <c r="B12" s="133"/>
      <c r="C12" s="155"/>
      <c r="D12" s="20"/>
      <c r="H12" s="13" t="s">
        <v>45</v>
      </c>
      <c r="I12" s="14">
        <v>20000000</v>
      </c>
    </row>
    <row r="13" spans="1:17">
      <c r="A13" s="17">
        <v>1</v>
      </c>
      <c r="B13" s="133" t="s">
        <v>5</v>
      </c>
      <c r="C13" s="156">
        <f>สถาปัตยกรรม!N21</f>
        <v>0</v>
      </c>
      <c r="D13" s="150"/>
      <c r="H13" s="13" t="s">
        <v>46</v>
      </c>
      <c r="I13" s="14">
        <v>25000000</v>
      </c>
    </row>
    <row r="14" spans="1:17">
      <c r="A14" s="19">
        <v>2</v>
      </c>
      <c r="B14" s="10" t="s">
        <v>87</v>
      </c>
      <c r="C14" s="159">
        <f>โครงสร้าง!I26</f>
        <v>0</v>
      </c>
      <c r="D14" s="150"/>
      <c r="H14" s="13" t="s">
        <v>47</v>
      </c>
      <c r="I14" s="14">
        <v>1.2290000000000001</v>
      </c>
    </row>
    <row r="15" spans="1:17">
      <c r="A15" s="19">
        <v>3</v>
      </c>
      <c r="B15" s="133" t="s">
        <v>88</v>
      </c>
      <c r="C15" s="155">
        <f>ระบบไฟฟ้าและสื่อสาร!J26</f>
        <v>0</v>
      </c>
      <c r="D15" s="150"/>
      <c r="H15" s="13" t="s">
        <v>48</v>
      </c>
      <c r="I15" s="14">
        <v>1.2173</v>
      </c>
    </row>
    <row r="16" spans="1:17">
      <c r="A16" s="19">
        <v>4</v>
      </c>
      <c r="B16" s="133" t="s">
        <v>94</v>
      </c>
      <c r="C16" s="155">
        <f>ระบบสุขาภิบาลและป้องกันอัคคีภัย!I22</f>
        <v>0</v>
      </c>
      <c r="D16" s="150"/>
    </row>
    <row r="17" spans="1:9">
      <c r="A17" s="19">
        <v>5</v>
      </c>
      <c r="B17" s="133" t="s">
        <v>59</v>
      </c>
      <c r="C17" s="156">
        <f>ระบบเครื่องกล!I19</f>
        <v>0</v>
      </c>
      <c r="D17" s="150"/>
    </row>
    <row r="18" spans="1:9">
      <c r="A18" s="19"/>
      <c r="B18" s="133"/>
      <c r="C18" s="155"/>
      <c r="D18" s="20"/>
      <c r="H18" s="13" t="s">
        <v>49</v>
      </c>
      <c r="I18" s="14">
        <f>I11-I12</f>
        <v>1324003</v>
      </c>
    </row>
    <row r="19" spans="1:9">
      <c r="A19" s="19"/>
      <c r="B19" s="133"/>
      <c r="C19" s="155"/>
      <c r="D19" s="20"/>
      <c r="H19" s="13" t="s">
        <v>50</v>
      </c>
      <c r="I19" s="14">
        <f>I13-I12</f>
        <v>5000000</v>
      </c>
    </row>
    <row r="20" spans="1:9">
      <c r="A20" s="19"/>
      <c r="B20" s="133"/>
      <c r="C20" s="155"/>
      <c r="D20" s="16"/>
      <c r="H20" s="13" t="s">
        <v>51</v>
      </c>
      <c r="I20" s="14">
        <f>I14-I15</f>
        <v>1.1700000000000044E-2</v>
      </c>
    </row>
    <row r="21" spans="1:9">
      <c r="A21" s="19"/>
      <c r="B21" s="132" t="s">
        <v>52</v>
      </c>
      <c r="C21" s="160">
        <f>SUM(C11:C20)</f>
        <v>0</v>
      </c>
      <c r="D21" s="151"/>
    </row>
    <row r="22" spans="1:9">
      <c r="A22" s="19"/>
      <c r="B22" s="134"/>
      <c r="C22" s="21"/>
      <c r="D22" s="20"/>
      <c r="H22" s="13" t="s">
        <v>53</v>
      </c>
      <c r="I22" s="14">
        <f>I18/I19</f>
        <v>0.2648006</v>
      </c>
    </row>
    <row r="24" spans="1:9">
      <c r="B24" s="15"/>
    </row>
    <row r="25" spans="1:9">
      <c r="B25" s="22"/>
      <c r="D25" s="10"/>
    </row>
    <row r="26" spans="1:9">
      <c r="B26" s="23"/>
      <c r="C26" s="24"/>
    </row>
    <row r="27" spans="1:9">
      <c r="B27" s="23"/>
      <c r="C27" s="25"/>
    </row>
    <row r="28" spans="1:9">
      <c r="C28" s="10"/>
      <c r="D28" s="13"/>
    </row>
    <row r="29" spans="1:9">
      <c r="C29" s="10"/>
      <c r="D29" s="10"/>
    </row>
  </sheetData>
  <mergeCells count="4">
    <mergeCell ref="A1:D1"/>
    <mergeCell ref="A9:A10"/>
    <mergeCell ref="B9:B10"/>
    <mergeCell ref="D9:D10"/>
  </mergeCells>
  <pageMargins left="0.7" right="0.7" top="0.75" bottom="0.75" header="0.3" footer="0.3"/>
  <pageSetup paperSize="9" scale="90" fitToHeight="0" orientation="landscape" horizontalDpi="4294967293" verticalDpi="4294967293" r:id="rId1"/>
  <headerFooter>
    <oddHeader>&amp;Rแบบ ปร. 4    แผ่นที่  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531"/>
  <sheetViews>
    <sheetView view="pageBreakPreview" zoomScale="77" zoomScaleNormal="100" zoomScaleSheetLayoutView="77" zoomScalePageLayoutView="80" workbookViewId="0">
      <selection activeCell="H13" sqref="H13"/>
    </sheetView>
  </sheetViews>
  <sheetFormatPr defaultColWidth="9" defaultRowHeight="21.35"/>
  <cols>
    <col min="1" max="1" width="8.3984375" style="224" customWidth="1"/>
    <col min="2" max="2" width="81.46484375" style="10" customWidth="1"/>
    <col min="3" max="3" width="11" style="57" bestFit="1" customWidth="1"/>
    <col min="4" max="4" width="7.73046875" style="733" customWidth="1"/>
    <col min="5" max="5" width="12.86328125" style="57" hidden="1" customWidth="1"/>
    <col min="6" max="6" width="14.73046875" style="57" hidden="1" customWidth="1"/>
    <col min="7" max="7" width="13.86328125" style="225" customWidth="1"/>
    <col min="8" max="8" width="17.86328125" style="225" customWidth="1"/>
    <col min="9" max="9" width="13.3984375" style="225" hidden="1" customWidth="1"/>
    <col min="10" max="10" width="15.1328125" style="225" hidden="1" customWidth="1"/>
    <col min="11" max="11" width="13.3984375" style="225" customWidth="1"/>
    <col min="12" max="12" width="17.265625" style="225" customWidth="1"/>
    <col min="13" max="13" width="18" style="225" hidden="1" customWidth="1"/>
    <col min="14" max="14" width="20" style="225" customWidth="1"/>
    <col min="15" max="15" width="14.6640625" style="57" customWidth="1"/>
    <col min="16" max="16" width="11.86328125" style="10" customWidth="1"/>
    <col min="17" max="17" width="11.86328125" style="922" customWidth="1"/>
    <col min="18" max="18" width="12.265625" style="10" customWidth="1"/>
    <col min="19" max="16384" width="9" style="10"/>
  </cols>
  <sheetData>
    <row r="1" spans="1:15" ht="28.2" customHeight="1">
      <c r="A1" s="1273" t="s">
        <v>75</v>
      </c>
      <c r="B1" s="1273"/>
      <c r="C1" s="1273"/>
      <c r="D1" s="1273"/>
      <c r="E1" s="1273"/>
      <c r="F1" s="1273"/>
      <c r="G1" s="1273"/>
      <c r="H1" s="1273"/>
      <c r="I1" s="1273"/>
      <c r="J1" s="1273"/>
      <c r="K1" s="1273"/>
      <c r="L1" s="1273"/>
      <c r="M1" s="1273"/>
      <c r="N1" s="1273"/>
      <c r="O1" s="1273"/>
    </row>
    <row r="2" spans="1:15" ht="19.95" customHeight="1">
      <c r="A2" s="188" t="s">
        <v>76</v>
      </c>
      <c r="B2" s="189"/>
      <c r="C2" s="190"/>
      <c r="D2" s="730"/>
      <c r="E2" s="190"/>
      <c r="F2" s="190"/>
      <c r="G2" s="190"/>
      <c r="H2" s="190"/>
      <c r="I2" s="190"/>
      <c r="J2" s="190"/>
      <c r="K2" s="190"/>
      <c r="L2" s="190"/>
      <c r="M2" s="191"/>
      <c r="N2" s="191"/>
      <c r="O2" s="192"/>
    </row>
    <row r="3" spans="1:15" ht="19.95" customHeight="1">
      <c r="A3" s="111" t="s">
        <v>1272</v>
      </c>
      <c r="B3" s="193"/>
      <c r="C3" s="194"/>
      <c r="D3" s="731"/>
      <c r="E3" s="194"/>
      <c r="F3" s="194"/>
      <c r="G3" s="194"/>
      <c r="H3" s="194"/>
      <c r="I3" s="195"/>
      <c r="J3" s="194"/>
      <c r="K3" s="195"/>
      <c r="L3" s="194"/>
      <c r="M3" s="194"/>
      <c r="N3" s="194"/>
      <c r="O3" s="195"/>
    </row>
    <row r="4" spans="1:15" ht="19.95" customHeight="1">
      <c r="A4" s="112" t="s">
        <v>135</v>
      </c>
      <c r="B4" s="189"/>
      <c r="C4" s="190"/>
      <c r="D4" s="730"/>
      <c r="E4" s="196"/>
      <c r="F4" s="197"/>
      <c r="G4" s="197"/>
      <c r="H4" s="197"/>
      <c r="I4" s="198"/>
      <c r="J4" s="199"/>
      <c r="K4" s="198"/>
      <c r="L4" s="199"/>
      <c r="M4" s="200"/>
      <c r="N4" s="200"/>
      <c r="O4" s="200"/>
    </row>
    <row r="5" spans="1:15" ht="19.95" customHeight="1">
      <c r="A5" s="113" t="s">
        <v>136</v>
      </c>
      <c r="B5" s="189"/>
      <c r="C5" s="192"/>
      <c r="D5" s="730"/>
      <c r="E5" s="201" t="s">
        <v>77</v>
      </c>
      <c r="F5" s="202"/>
      <c r="G5" s="202" t="s">
        <v>132</v>
      </c>
      <c r="H5" s="202"/>
      <c r="I5" s="202" t="s">
        <v>78</v>
      </c>
      <c r="J5" s="199"/>
      <c r="K5" s="202"/>
      <c r="L5" s="199"/>
      <c r="M5" s="200" t="s">
        <v>79</v>
      </c>
      <c r="N5" s="200"/>
      <c r="O5" s="200"/>
    </row>
    <row r="6" spans="1:15" ht="19.95" customHeight="1">
      <c r="A6" s="1274" t="s">
        <v>80</v>
      </c>
      <c r="B6" s="1274"/>
      <c r="C6" s="203"/>
      <c r="D6" s="732"/>
      <c r="E6" s="204"/>
      <c r="F6" s="205"/>
      <c r="G6" s="205"/>
      <c r="H6" s="205"/>
      <c r="I6" s="206"/>
      <c r="J6" s="206"/>
      <c r="K6" s="206"/>
      <c r="L6" s="206"/>
      <c r="M6" s="205"/>
      <c r="N6" s="205"/>
      <c r="O6" s="207" t="s">
        <v>71</v>
      </c>
    </row>
    <row r="7" spans="1:15">
      <c r="A7" s="208" t="s">
        <v>0</v>
      </c>
      <c r="B7" s="209" t="s">
        <v>1</v>
      </c>
      <c r="C7" s="1278" t="s">
        <v>6</v>
      </c>
      <c r="D7" s="1278" t="s">
        <v>18</v>
      </c>
      <c r="E7" s="1275" t="s">
        <v>13</v>
      </c>
      <c r="F7" s="1276"/>
      <c r="G7" s="1280" t="s">
        <v>130</v>
      </c>
      <c r="H7" s="1281"/>
      <c r="I7" s="1275" t="s">
        <v>7</v>
      </c>
      <c r="J7" s="1276"/>
      <c r="K7" s="1284" t="s">
        <v>7</v>
      </c>
      <c r="L7" s="1285"/>
      <c r="M7" s="1278" t="s">
        <v>14</v>
      </c>
      <c r="N7" s="1282" t="s">
        <v>14</v>
      </c>
      <c r="O7" s="1277" t="s">
        <v>8</v>
      </c>
    </row>
    <row r="8" spans="1:15">
      <c r="A8" s="210"/>
      <c r="B8" s="211"/>
      <c r="C8" s="1279"/>
      <c r="D8" s="1279"/>
      <c r="E8" s="212" t="s">
        <v>15</v>
      </c>
      <c r="F8" s="212" t="s">
        <v>16</v>
      </c>
      <c r="G8" s="213" t="s">
        <v>15</v>
      </c>
      <c r="H8" s="213" t="s">
        <v>16</v>
      </c>
      <c r="I8" s="212" t="s">
        <v>15</v>
      </c>
      <c r="J8" s="212" t="s">
        <v>16</v>
      </c>
      <c r="K8" s="212" t="s">
        <v>15</v>
      </c>
      <c r="L8" s="212" t="s">
        <v>16</v>
      </c>
      <c r="M8" s="1279"/>
      <c r="N8" s="1283"/>
      <c r="O8" s="1277"/>
    </row>
    <row r="9" spans="1:15" ht="22.7">
      <c r="A9" s="214"/>
      <c r="B9" s="215" t="s">
        <v>95</v>
      </c>
      <c r="C9" s="216"/>
      <c r="D9" s="217"/>
      <c r="E9" s="218"/>
      <c r="F9" s="219"/>
      <c r="G9" s="219"/>
      <c r="H9" s="219"/>
      <c r="I9" s="218"/>
      <c r="J9" s="219"/>
      <c r="K9" s="218"/>
      <c r="L9" s="219"/>
      <c r="M9" s="218"/>
      <c r="N9" s="218"/>
      <c r="O9" s="216"/>
    </row>
    <row r="10" spans="1:15" ht="22.7">
      <c r="A10" s="214">
        <v>1</v>
      </c>
      <c r="B10" s="695" t="s">
        <v>66</v>
      </c>
      <c r="C10" s="216"/>
      <c r="D10" s="217"/>
      <c r="E10" s="218"/>
      <c r="F10" s="219"/>
      <c r="G10" s="219"/>
      <c r="H10" s="219"/>
      <c r="I10" s="218"/>
      <c r="J10" s="219"/>
      <c r="K10" s="218"/>
      <c r="L10" s="219"/>
      <c r="M10" s="219"/>
      <c r="N10" s="219"/>
      <c r="O10" s="216"/>
    </row>
    <row r="11" spans="1:15" ht="22.7">
      <c r="A11" s="214">
        <f t="shared" ref="A11:A18" si="0">A10+1</f>
        <v>2</v>
      </c>
      <c r="B11" s="695" t="s">
        <v>67</v>
      </c>
      <c r="C11" s="216"/>
      <c r="D11" s="217"/>
      <c r="E11" s="192"/>
      <c r="F11" s="218"/>
      <c r="G11" s="218"/>
      <c r="H11" s="218"/>
      <c r="I11" s="218"/>
      <c r="J11" s="218"/>
      <c r="K11" s="218"/>
      <c r="L11" s="218"/>
      <c r="M11" s="218"/>
      <c r="N11" s="219"/>
      <c r="O11" s="216"/>
    </row>
    <row r="12" spans="1:15" ht="22.7">
      <c r="A12" s="214">
        <f t="shared" si="0"/>
        <v>3</v>
      </c>
      <c r="B12" s="695" t="s">
        <v>68</v>
      </c>
      <c r="C12" s="216"/>
      <c r="D12" s="217"/>
      <c r="E12" s="218"/>
      <c r="F12" s="218"/>
      <c r="G12" s="218"/>
      <c r="H12" s="218"/>
      <c r="I12" s="218"/>
      <c r="J12" s="218"/>
      <c r="K12" s="218"/>
      <c r="L12" s="218"/>
      <c r="M12" s="218"/>
      <c r="N12" s="219"/>
      <c r="O12" s="216"/>
    </row>
    <row r="13" spans="1:15" ht="22.7">
      <c r="A13" s="214">
        <f t="shared" si="0"/>
        <v>4</v>
      </c>
      <c r="B13" s="695" t="s">
        <v>85</v>
      </c>
      <c r="C13" s="216"/>
      <c r="D13" s="217"/>
      <c r="E13" s="218"/>
      <c r="F13" s="218"/>
      <c r="G13" s="218"/>
      <c r="H13" s="218"/>
      <c r="I13" s="218"/>
      <c r="J13" s="218"/>
      <c r="K13" s="218"/>
      <c r="L13" s="218"/>
      <c r="M13" s="218"/>
      <c r="N13" s="219"/>
      <c r="O13" s="216"/>
    </row>
    <row r="14" spans="1:15" ht="22.7">
      <c r="A14" s="214">
        <f t="shared" si="0"/>
        <v>5</v>
      </c>
      <c r="B14" s="696" t="s">
        <v>92</v>
      </c>
      <c r="C14" s="216"/>
      <c r="D14" s="217"/>
      <c r="E14" s="218"/>
      <c r="F14" s="218"/>
      <c r="G14" s="218"/>
      <c r="H14" s="218"/>
      <c r="I14" s="218"/>
      <c r="J14" s="218"/>
      <c r="K14" s="218"/>
      <c r="L14" s="218"/>
      <c r="M14" s="218"/>
      <c r="N14" s="219"/>
      <c r="O14" s="216"/>
    </row>
    <row r="15" spans="1:15" ht="22.7">
      <c r="A15" s="214">
        <f t="shared" si="0"/>
        <v>6</v>
      </c>
      <c r="B15" s="696" t="s">
        <v>96</v>
      </c>
      <c r="C15" s="216"/>
      <c r="D15" s="217"/>
      <c r="E15" s="218"/>
      <c r="F15" s="218"/>
      <c r="G15" s="218"/>
      <c r="H15" s="218"/>
      <c r="I15" s="218"/>
      <c r="J15" s="218"/>
      <c r="K15" s="218"/>
      <c r="L15" s="218"/>
      <c r="M15" s="218"/>
      <c r="N15" s="219"/>
      <c r="O15" s="216"/>
    </row>
    <row r="16" spans="1:15" ht="22.7">
      <c r="A16" s="214">
        <f t="shared" si="0"/>
        <v>7</v>
      </c>
      <c r="B16" s="695" t="s">
        <v>89</v>
      </c>
      <c r="C16" s="216"/>
      <c r="D16" s="217"/>
      <c r="E16" s="218"/>
      <c r="F16" s="218"/>
      <c r="G16" s="218"/>
      <c r="H16" s="218"/>
      <c r="I16" s="218"/>
      <c r="J16" s="218"/>
      <c r="K16" s="218"/>
      <c r="L16" s="218"/>
      <c r="M16" s="218"/>
      <c r="N16" s="219"/>
      <c r="O16" s="216"/>
    </row>
    <row r="17" spans="1:15" ht="22.7">
      <c r="A17" s="214">
        <f t="shared" si="0"/>
        <v>8</v>
      </c>
      <c r="B17" s="696" t="s">
        <v>97</v>
      </c>
      <c r="C17" s="216"/>
      <c r="D17" s="217"/>
      <c r="E17" s="218"/>
      <c r="F17" s="218"/>
      <c r="G17" s="218"/>
      <c r="H17" s="218"/>
      <c r="I17" s="218"/>
      <c r="J17" s="218"/>
      <c r="K17" s="218"/>
      <c r="L17" s="218"/>
      <c r="M17" s="218"/>
      <c r="N17" s="219"/>
      <c r="O17" s="216"/>
    </row>
    <row r="18" spans="1:15" ht="22.7">
      <c r="A18" s="214">
        <f t="shared" si="0"/>
        <v>9</v>
      </c>
      <c r="B18" s="695" t="s">
        <v>90</v>
      </c>
      <c r="C18" s="216"/>
      <c r="D18" s="217"/>
      <c r="E18" s="218"/>
      <c r="F18" s="218">
        <v>0</v>
      </c>
      <c r="G18" s="218"/>
      <c r="H18" s="218"/>
      <c r="I18" s="218"/>
      <c r="J18" s="218"/>
      <c r="K18" s="218"/>
      <c r="L18" s="218"/>
      <c r="M18" s="218"/>
      <c r="N18" s="219"/>
      <c r="O18" s="216"/>
    </row>
    <row r="19" spans="1:15" ht="22.7">
      <c r="A19" s="214"/>
      <c r="B19" s="695"/>
      <c r="C19" s="216"/>
      <c r="D19" s="217"/>
      <c r="E19" s="218"/>
      <c r="F19" s="219"/>
      <c r="G19" s="219"/>
      <c r="H19" s="219"/>
      <c r="I19" s="218"/>
      <c r="J19" s="219"/>
      <c r="K19" s="218"/>
      <c r="L19" s="218"/>
      <c r="M19" s="220"/>
      <c r="N19" s="219"/>
      <c r="O19" s="216"/>
    </row>
    <row r="20" spans="1:15" ht="22.7">
      <c r="A20" s="214"/>
      <c r="B20" s="221"/>
      <c r="C20" s="216"/>
      <c r="D20" s="217"/>
      <c r="E20" s="218"/>
      <c r="F20" s="219"/>
      <c r="G20" s="219"/>
      <c r="H20" s="219"/>
      <c r="I20" s="218"/>
      <c r="J20" s="219"/>
      <c r="K20" s="218"/>
      <c r="L20" s="219"/>
      <c r="M20" s="220"/>
      <c r="N20" s="220"/>
      <c r="O20" s="216"/>
    </row>
    <row r="21" spans="1:15" ht="22.7">
      <c r="A21" s="214"/>
      <c r="B21" s="222" t="s">
        <v>98</v>
      </c>
      <c r="C21" s="216"/>
      <c r="D21" s="217"/>
      <c r="E21" s="218"/>
      <c r="F21" s="212">
        <f>SUM(F10:F20)</f>
        <v>0</v>
      </c>
      <c r="G21" s="212"/>
      <c r="H21" s="212"/>
      <c r="I21" s="212"/>
      <c r="J21" s="212"/>
      <c r="K21" s="212"/>
      <c r="L21" s="212"/>
      <c r="M21" s="212"/>
      <c r="N21" s="212"/>
      <c r="O21" s="216"/>
    </row>
    <row r="22" spans="1:15" ht="23" thickBot="1">
      <c r="A22" s="794"/>
      <c r="B22" s="795" t="s">
        <v>101</v>
      </c>
      <c r="C22" s="796"/>
      <c r="D22" s="797"/>
      <c r="E22" s="796"/>
      <c r="F22" s="796"/>
      <c r="G22" s="796"/>
      <c r="H22" s="796"/>
      <c r="I22" s="796"/>
      <c r="J22" s="796"/>
      <c r="K22" s="796"/>
      <c r="L22" s="796"/>
      <c r="M22" s="796"/>
      <c r="N22" s="798"/>
      <c r="O22" s="799"/>
    </row>
    <row r="23" spans="1:15">
      <c r="A23" s="750">
        <v>2.1</v>
      </c>
      <c r="B23" s="751" t="s">
        <v>66</v>
      </c>
      <c r="C23" s="752"/>
      <c r="D23" s="753"/>
      <c r="E23" s="754"/>
      <c r="F23" s="754"/>
      <c r="G23" s="734"/>
      <c r="H23" s="754"/>
      <c r="I23" s="754"/>
      <c r="J23" s="754"/>
      <c r="K23" s="755"/>
      <c r="L23" s="752"/>
      <c r="M23" s="754"/>
      <c r="N23" s="754"/>
      <c r="O23" s="754"/>
    </row>
    <row r="24" spans="1:15">
      <c r="A24" s="698" t="s">
        <v>943</v>
      </c>
      <c r="B24" s="699" t="s">
        <v>944</v>
      </c>
      <c r="C24" s="756"/>
      <c r="D24" s="757" t="s">
        <v>9</v>
      </c>
      <c r="E24" s="758">
        <v>25</v>
      </c>
      <c r="F24" s="758">
        <v>0</v>
      </c>
      <c r="G24" s="735"/>
      <c r="H24" s="756"/>
      <c r="I24" s="758"/>
      <c r="J24" s="758"/>
      <c r="K24" s="735"/>
      <c r="L24" s="756"/>
      <c r="M24" s="758"/>
      <c r="N24" s="804"/>
      <c r="O24" s="758"/>
    </row>
    <row r="25" spans="1:15">
      <c r="A25" s="698" t="s">
        <v>945</v>
      </c>
      <c r="B25" s="699" t="s">
        <v>1273</v>
      </c>
      <c r="C25" s="756"/>
      <c r="D25" s="757" t="s">
        <v>9</v>
      </c>
      <c r="E25" s="758">
        <v>95</v>
      </c>
      <c r="F25" s="758">
        <v>135660</v>
      </c>
      <c r="G25" s="735"/>
      <c r="H25" s="756"/>
      <c r="I25" s="758"/>
      <c r="J25" s="758"/>
      <c r="K25" s="735"/>
      <c r="L25" s="756"/>
      <c r="M25" s="758"/>
      <c r="N25" s="804"/>
      <c r="O25" s="758"/>
    </row>
    <row r="26" spans="1:15">
      <c r="A26" s="698"/>
      <c r="B26" s="699" t="s">
        <v>946</v>
      </c>
      <c r="C26" s="756"/>
      <c r="D26" s="757" t="s">
        <v>91</v>
      </c>
      <c r="E26" s="758">
        <v>15</v>
      </c>
      <c r="F26" s="758">
        <v>10095</v>
      </c>
      <c r="G26" s="736"/>
      <c r="H26" s="756"/>
      <c r="I26" s="758"/>
      <c r="J26" s="758"/>
      <c r="K26" s="735"/>
      <c r="L26" s="756"/>
      <c r="M26" s="758"/>
      <c r="N26" s="804"/>
      <c r="O26" s="758"/>
    </row>
    <row r="27" spans="1:15">
      <c r="A27" s="698" t="s">
        <v>947</v>
      </c>
      <c r="B27" s="699" t="s">
        <v>948</v>
      </c>
      <c r="C27" s="756"/>
      <c r="D27" s="757" t="s">
        <v>9</v>
      </c>
      <c r="E27" s="758">
        <v>95</v>
      </c>
      <c r="F27" s="758">
        <v>103265</v>
      </c>
      <c r="G27" s="736"/>
      <c r="H27" s="756"/>
      <c r="I27" s="758"/>
      <c r="J27" s="758"/>
      <c r="K27" s="736"/>
      <c r="L27" s="756"/>
      <c r="M27" s="758"/>
      <c r="N27" s="804"/>
      <c r="O27" s="758"/>
    </row>
    <row r="28" spans="1:15">
      <c r="A28" s="698"/>
      <c r="B28" s="699" t="s">
        <v>946</v>
      </c>
      <c r="C28" s="756"/>
      <c r="D28" s="757" t="s">
        <v>10</v>
      </c>
      <c r="E28" s="758">
        <v>15</v>
      </c>
      <c r="F28" s="758">
        <v>7353</v>
      </c>
      <c r="G28" s="736"/>
      <c r="H28" s="756"/>
      <c r="I28" s="758"/>
      <c r="J28" s="758"/>
      <c r="K28" s="736"/>
      <c r="L28" s="756"/>
      <c r="M28" s="758"/>
      <c r="N28" s="804"/>
      <c r="O28" s="758"/>
    </row>
    <row r="29" spans="1:15">
      <c r="A29" s="698" t="s">
        <v>949</v>
      </c>
      <c r="B29" s="759" t="s">
        <v>950</v>
      </c>
      <c r="C29" s="756"/>
      <c r="D29" s="757" t="s">
        <v>9</v>
      </c>
      <c r="E29" s="758">
        <v>240</v>
      </c>
      <c r="F29" s="758">
        <v>6000</v>
      </c>
      <c r="G29" s="736"/>
      <c r="H29" s="756"/>
      <c r="I29" s="758"/>
      <c r="J29" s="758"/>
      <c r="K29" s="736"/>
      <c r="L29" s="756"/>
      <c r="M29" s="758"/>
      <c r="N29" s="804"/>
      <c r="O29" s="758"/>
    </row>
    <row r="30" spans="1:15">
      <c r="A30" s="698"/>
      <c r="B30" s="699" t="s">
        <v>951</v>
      </c>
      <c r="C30" s="756"/>
      <c r="D30" s="757" t="s">
        <v>91</v>
      </c>
      <c r="E30" s="758">
        <v>15</v>
      </c>
      <c r="F30" s="758">
        <v>0</v>
      </c>
      <c r="G30" s="736"/>
      <c r="H30" s="756"/>
      <c r="I30" s="758"/>
      <c r="J30" s="758"/>
      <c r="K30" s="736"/>
      <c r="L30" s="756"/>
      <c r="M30" s="758"/>
      <c r="N30" s="804"/>
      <c r="O30" s="758"/>
    </row>
    <row r="31" spans="1:15">
      <c r="A31" s="698" t="s">
        <v>1274</v>
      </c>
      <c r="B31" s="759" t="s">
        <v>1275</v>
      </c>
      <c r="C31" s="756"/>
      <c r="D31" s="757" t="s">
        <v>9</v>
      </c>
      <c r="E31" s="758">
        <v>240</v>
      </c>
      <c r="F31" s="758">
        <v>6000</v>
      </c>
      <c r="G31" s="736"/>
      <c r="H31" s="756"/>
      <c r="I31" s="758"/>
      <c r="J31" s="758"/>
      <c r="K31" s="736"/>
      <c r="L31" s="756"/>
      <c r="M31" s="758"/>
      <c r="N31" s="804"/>
      <c r="O31" s="758"/>
    </row>
    <row r="32" spans="1:15">
      <c r="A32" s="698"/>
      <c r="B32" s="699" t="s">
        <v>951</v>
      </c>
      <c r="C32" s="756"/>
      <c r="D32" s="757" t="s">
        <v>91</v>
      </c>
      <c r="E32" s="758">
        <v>15</v>
      </c>
      <c r="F32" s="758">
        <v>0</v>
      </c>
      <c r="G32" s="736"/>
      <c r="H32" s="756"/>
      <c r="I32" s="758"/>
      <c r="J32" s="758"/>
      <c r="K32" s="736"/>
      <c r="L32" s="756"/>
      <c r="M32" s="758"/>
      <c r="N32" s="804"/>
      <c r="O32" s="758"/>
    </row>
    <row r="33" spans="1:15">
      <c r="A33" s="923" t="s">
        <v>952</v>
      </c>
      <c r="B33" s="962" t="s">
        <v>1276</v>
      </c>
      <c r="C33" s="756"/>
      <c r="D33" s="757" t="s">
        <v>9</v>
      </c>
      <c r="E33" s="758">
        <v>629</v>
      </c>
      <c r="F33" s="758">
        <v>588115</v>
      </c>
      <c r="G33" s="736"/>
      <c r="H33" s="756"/>
      <c r="I33" s="758"/>
      <c r="J33" s="758"/>
      <c r="K33" s="736"/>
      <c r="L33" s="756"/>
      <c r="M33" s="758"/>
      <c r="N33" s="804"/>
      <c r="O33" s="758"/>
    </row>
    <row r="34" spans="1:15" ht="21.75" customHeight="1">
      <c r="A34" s="924" t="s">
        <v>953</v>
      </c>
      <c r="B34" s="962" t="s">
        <v>1277</v>
      </c>
      <c r="C34" s="809"/>
      <c r="D34" s="810" t="s">
        <v>9</v>
      </c>
      <c r="E34" s="758">
        <v>345</v>
      </c>
      <c r="F34" s="758">
        <v>270135</v>
      </c>
      <c r="G34" s="737"/>
      <c r="H34" s="756"/>
      <c r="I34" s="758"/>
      <c r="J34" s="758"/>
      <c r="K34" s="736"/>
      <c r="L34" s="756"/>
      <c r="M34" s="758"/>
      <c r="N34" s="804"/>
      <c r="O34" s="758"/>
    </row>
    <row r="35" spans="1:15">
      <c r="A35" s="698" t="s">
        <v>1163</v>
      </c>
      <c r="B35" s="760" t="s">
        <v>954</v>
      </c>
      <c r="C35" s="756"/>
      <c r="D35" s="757" t="s">
        <v>9</v>
      </c>
      <c r="E35" s="758">
        <v>500</v>
      </c>
      <c r="F35" s="758">
        <v>674500</v>
      </c>
      <c r="G35" s="736"/>
      <c r="H35" s="756"/>
      <c r="I35" s="758"/>
      <c r="J35" s="758"/>
      <c r="K35" s="736"/>
      <c r="L35" s="756"/>
      <c r="M35" s="758"/>
      <c r="N35" s="804"/>
      <c r="O35" s="758"/>
    </row>
    <row r="36" spans="1:15">
      <c r="A36" s="698"/>
      <c r="B36" s="761" t="s">
        <v>955</v>
      </c>
      <c r="C36" s="756"/>
      <c r="D36" s="757" t="s">
        <v>10</v>
      </c>
      <c r="E36" s="758">
        <v>350</v>
      </c>
      <c r="F36" s="758">
        <v>227850</v>
      </c>
      <c r="G36" s="735"/>
      <c r="H36" s="756"/>
      <c r="I36" s="758"/>
      <c r="J36" s="758"/>
      <c r="K36" s="736"/>
      <c r="L36" s="756"/>
      <c r="M36" s="758"/>
      <c r="N36" s="804"/>
      <c r="O36" s="758"/>
    </row>
    <row r="37" spans="1:15" ht="42.7">
      <c r="A37" s="698" t="s">
        <v>956</v>
      </c>
      <c r="B37" s="925" t="s">
        <v>1278</v>
      </c>
      <c r="C37" s="756"/>
      <c r="D37" s="757" t="s">
        <v>9</v>
      </c>
      <c r="E37" s="758">
        <v>1045</v>
      </c>
      <c r="F37" s="758">
        <v>997975</v>
      </c>
      <c r="G37" s="735"/>
      <c r="H37" s="756"/>
      <c r="I37" s="758"/>
      <c r="J37" s="758"/>
      <c r="K37" s="736"/>
      <c r="L37" s="756"/>
      <c r="M37" s="758"/>
      <c r="N37" s="804"/>
      <c r="O37" s="758"/>
    </row>
    <row r="38" spans="1:15">
      <c r="A38" s="698"/>
      <c r="B38" s="761" t="s">
        <v>957</v>
      </c>
      <c r="C38" s="756"/>
      <c r="D38" s="757" t="s">
        <v>10</v>
      </c>
      <c r="E38" s="758">
        <v>65</v>
      </c>
      <c r="F38" s="758">
        <v>29835</v>
      </c>
      <c r="G38" s="736"/>
      <c r="H38" s="756"/>
      <c r="I38" s="758"/>
      <c r="J38" s="758"/>
      <c r="K38" s="736"/>
      <c r="L38" s="756"/>
      <c r="M38" s="758"/>
      <c r="N38" s="804"/>
      <c r="O38" s="758"/>
    </row>
    <row r="39" spans="1:15">
      <c r="A39" s="698" t="s">
        <v>958</v>
      </c>
      <c r="B39" s="1270" t="s">
        <v>959</v>
      </c>
      <c r="C39" s="756"/>
      <c r="D39" s="757" t="s">
        <v>9</v>
      </c>
      <c r="E39" s="758">
        <v>515</v>
      </c>
      <c r="F39" s="758">
        <v>2804175</v>
      </c>
      <c r="G39" s="735"/>
      <c r="H39" s="756"/>
      <c r="I39" s="758"/>
      <c r="J39" s="758"/>
      <c r="K39" s="735"/>
      <c r="L39" s="756"/>
      <c r="M39" s="758"/>
      <c r="N39" s="804"/>
      <c r="O39" s="758"/>
    </row>
    <row r="40" spans="1:15">
      <c r="A40" s="698"/>
      <c r="B40" s="1271"/>
      <c r="C40" s="756"/>
      <c r="D40" s="757"/>
      <c r="E40" s="758"/>
      <c r="F40" s="758"/>
      <c r="G40" s="738"/>
      <c r="H40" s="756"/>
      <c r="I40" s="758"/>
      <c r="J40" s="758"/>
      <c r="K40" s="735"/>
      <c r="L40" s="756"/>
      <c r="M40" s="758"/>
      <c r="N40" s="804"/>
      <c r="O40" s="758"/>
    </row>
    <row r="41" spans="1:15">
      <c r="A41" s="698"/>
      <c r="B41" s="761" t="s">
        <v>957</v>
      </c>
      <c r="C41" s="756"/>
      <c r="D41" s="757" t="s">
        <v>10</v>
      </c>
      <c r="E41" s="758">
        <v>65</v>
      </c>
      <c r="F41" s="758">
        <v>168155</v>
      </c>
      <c r="G41" s="736"/>
      <c r="H41" s="756"/>
      <c r="I41" s="758"/>
      <c r="J41" s="758"/>
      <c r="K41" s="736"/>
      <c r="L41" s="756"/>
      <c r="M41" s="758"/>
      <c r="N41" s="804"/>
      <c r="O41" s="758"/>
    </row>
    <row r="42" spans="1:15" ht="42.7">
      <c r="A42" s="700" t="s">
        <v>960</v>
      </c>
      <c r="B42" s="962" t="s">
        <v>961</v>
      </c>
      <c r="C42" s="756"/>
      <c r="D42" s="810" t="s">
        <v>99</v>
      </c>
      <c r="E42" s="758">
        <v>950</v>
      </c>
      <c r="F42" s="758">
        <v>1748000</v>
      </c>
      <c r="G42" s="735"/>
      <c r="H42" s="756"/>
      <c r="I42" s="758"/>
      <c r="J42" s="758"/>
      <c r="K42" s="735"/>
      <c r="L42" s="756"/>
      <c r="M42" s="758"/>
      <c r="N42" s="804"/>
      <c r="O42" s="758"/>
    </row>
    <row r="43" spans="1:15">
      <c r="A43" s="698" t="s">
        <v>962</v>
      </c>
      <c r="B43" s="1272" t="s">
        <v>963</v>
      </c>
      <c r="C43" s="756"/>
      <c r="D43" s="757" t="s">
        <v>99</v>
      </c>
      <c r="E43" s="758">
        <v>320</v>
      </c>
      <c r="F43" s="758">
        <v>165760</v>
      </c>
      <c r="G43" s="741"/>
      <c r="H43" s="756"/>
      <c r="I43" s="758"/>
      <c r="J43" s="758"/>
      <c r="K43" s="735"/>
      <c r="L43" s="756"/>
      <c r="M43" s="758"/>
      <c r="N43" s="804"/>
      <c r="O43" s="758"/>
    </row>
    <row r="44" spans="1:15">
      <c r="A44" s="698"/>
      <c r="B44" s="1271"/>
      <c r="C44" s="756"/>
      <c r="D44" s="757"/>
      <c r="E44" s="758"/>
      <c r="F44" s="758">
        <v>0</v>
      </c>
      <c r="G44" s="739"/>
      <c r="H44" s="756"/>
      <c r="I44" s="758"/>
      <c r="J44" s="758"/>
      <c r="K44" s="735"/>
      <c r="L44" s="756"/>
      <c r="M44" s="758"/>
      <c r="N44" s="804"/>
      <c r="O44" s="758"/>
    </row>
    <row r="45" spans="1:15">
      <c r="A45" s="698" t="s">
        <v>964</v>
      </c>
      <c r="B45" s="1270" t="s">
        <v>965</v>
      </c>
      <c r="C45" s="756"/>
      <c r="D45" s="757" t="s">
        <v>99</v>
      </c>
      <c r="E45" s="758">
        <v>545</v>
      </c>
      <c r="F45" s="758">
        <v>246885</v>
      </c>
      <c r="G45" s="741"/>
      <c r="H45" s="756"/>
      <c r="I45" s="758"/>
      <c r="J45" s="758"/>
      <c r="K45" s="735"/>
      <c r="L45" s="756"/>
      <c r="M45" s="758"/>
      <c r="N45" s="804"/>
      <c r="O45" s="758"/>
    </row>
    <row r="46" spans="1:15">
      <c r="A46" s="698"/>
      <c r="B46" s="1271"/>
      <c r="C46" s="756"/>
      <c r="D46" s="757"/>
      <c r="E46" s="758"/>
      <c r="F46" s="758">
        <v>0</v>
      </c>
      <c r="G46" s="739"/>
      <c r="H46" s="756"/>
      <c r="I46" s="758"/>
      <c r="J46" s="758"/>
      <c r="K46" s="735"/>
      <c r="L46" s="756"/>
      <c r="M46" s="758"/>
      <c r="N46" s="804"/>
      <c r="O46" s="758"/>
    </row>
    <row r="47" spans="1:15">
      <c r="A47" s="698" t="s">
        <v>966</v>
      </c>
      <c r="B47" s="1272" t="s">
        <v>967</v>
      </c>
      <c r="C47" s="756"/>
      <c r="D47" s="757" t="s">
        <v>99</v>
      </c>
      <c r="E47" s="758"/>
      <c r="F47" s="758">
        <v>0</v>
      </c>
      <c r="G47" s="735"/>
      <c r="H47" s="756"/>
      <c r="I47" s="758"/>
      <c r="J47" s="758"/>
      <c r="K47" s="735"/>
      <c r="L47" s="756"/>
      <c r="M47" s="758"/>
      <c r="N47" s="804"/>
      <c r="O47" s="758"/>
    </row>
    <row r="48" spans="1:15">
      <c r="A48" s="698"/>
      <c r="B48" s="1271"/>
      <c r="C48" s="756"/>
      <c r="D48" s="757"/>
      <c r="E48" s="758"/>
      <c r="F48" s="758"/>
      <c r="G48" s="739"/>
      <c r="H48" s="756"/>
      <c r="I48" s="758"/>
      <c r="J48" s="758"/>
      <c r="K48" s="735"/>
      <c r="L48" s="756"/>
      <c r="M48" s="758"/>
      <c r="N48" s="804"/>
      <c r="O48" s="758"/>
    </row>
    <row r="49" spans="1:15">
      <c r="A49" s="707" t="s">
        <v>968</v>
      </c>
      <c r="B49" s="1272" t="s">
        <v>1279</v>
      </c>
      <c r="C49" s="756"/>
      <c r="D49" s="757" t="s">
        <v>99</v>
      </c>
      <c r="E49" s="758">
        <v>320</v>
      </c>
      <c r="F49" s="758">
        <v>81600</v>
      </c>
      <c r="G49" s="735"/>
      <c r="H49" s="756"/>
      <c r="I49" s="758"/>
      <c r="J49" s="758"/>
      <c r="K49" s="735"/>
      <c r="L49" s="756"/>
      <c r="M49" s="758"/>
      <c r="N49" s="804"/>
      <c r="O49" s="758"/>
    </row>
    <row r="50" spans="1:15">
      <c r="A50" s="698"/>
      <c r="B50" s="1271"/>
      <c r="C50" s="756"/>
      <c r="D50" s="757"/>
      <c r="E50" s="758"/>
      <c r="F50" s="758"/>
      <c r="G50" s="739"/>
      <c r="H50" s="756"/>
      <c r="I50" s="758"/>
      <c r="J50" s="758"/>
      <c r="K50" s="735"/>
      <c r="L50" s="756"/>
      <c r="M50" s="758"/>
      <c r="N50" s="804"/>
      <c r="O50" s="758"/>
    </row>
    <row r="51" spans="1:15">
      <c r="A51" s="698" t="s">
        <v>969</v>
      </c>
      <c r="B51" s="1270" t="s">
        <v>970</v>
      </c>
      <c r="C51" s="756"/>
      <c r="D51" s="757" t="s">
        <v>9</v>
      </c>
      <c r="E51" s="758">
        <v>650</v>
      </c>
      <c r="F51" s="758">
        <v>364000</v>
      </c>
      <c r="G51" s="739"/>
      <c r="H51" s="756"/>
      <c r="I51" s="758"/>
      <c r="J51" s="758"/>
      <c r="K51" s="735"/>
      <c r="L51" s="756"/>
      <c r="M51" s="758"/>
      <c r="N51" s="804"/>
      <c r="O51" s="758"/>
    </row>
    <row r="52" spans="1:15">
      <c r="A52" s="698"/>
      <c r="B52" s="1271"/>
      <c r="C52" s="756"/>
      <c r="D52" s="757"/>
      <c r="E52" s="758"/>
      <c r="F52" s="758">
        <v>0</v>
      </c>
      <c r="G52" s="739"/>
      <c r="H52" s="756"/>
      <c r="I52" s="758"/>
      <c r="J52" s="758"/>
      <c r="K52" s="735"/>
      <c r="L52" s="756"/>
      <c r="M52" s="758"/>
      <c r="N52" s="804"/>
      <c r="O52" s="758"/>
    </row>
    <row r="53" spans="1:15">
      <c r="A53" s="698" t="s">
        <v>971</v>
      </c>
      <c r="B53" s="759" t="s">
        <v>972</v>
      </c>
      <c r="C53" s="756"/>
      <c r="D53" s="757" t="s">
        <v>9</v>
      </c>
      <c r="E53" s="758">
        <v>3500</v>
      </c>
      <c r="F53" s="758">
        <v>441000</v>
      </c>
      <c r="G53" s="739"/>
      <c r="H53" s="756"/>
      <c r="I53" s="758"/>
      <c r="J53" s="758"/>
      <c r="K53" s="735"/>
      <c r="L53" s="756"/>
      <c r="M53" s="758"/>
      <c r="N53" s="804"/>
      <c r="O53" s="758"/>
    </row>
    <row r="54" spans="1:15">
      <c r="A54" s="698" t="s">
        <v>973</v>
      </c>
      <c r="B54" s="759" t="s">
        <v>1280</v>
      </c>
      <c r="C54" s="756"/>
      <c r="D54" s="757" t="s">
        <v>9</v>
      </c>
      <c r="E54" s="758">
        <v>1115</v>
      </c>
      <c r="F54" s="758">
        <v>194010</v>
      </c>
      <c r="G54" s="735"/>
      <c r="H54" s="756"/>
      <c r="I54" s="758"/>
      <c r="J54" s="758"/>
      <c r="K54" s="735"/>
      <c r="L54" s="756"/>
      <c r="M54" s="758"/>
      <c r="N54" s="804"/>
      <c r="O54" s="758"/>
    </row>
    <row r="55" spans="1:15">
      <c r="A55" s="698" t="s">
        <v>1281</v>
      </c>
      <c r="B55" s="759" t="s">
        <v>1282</v>
      </c>
      <c r="C55" s="926"/>
      <c r="D55" s="757" t="s">
        <v>9</v>
      </c>
      <c r="E55" s="758"/>
      <c r="F55" s="758"/>
      <c r="G55" s="806"/>
      <c r="H55" s="756"/>
      <c r="I55" s="758"/>
      <c r="J55" s="758"/>
      <c r="K55" s="806"/>
      <c r="L55" s="756"/>
      <c r="M55" s="758"/>
      <c r="N55" s="804"/>
      <c r="O55" s="758"/>
    </row>
    <row r="56" spans="1:15">
      <c r="A56" s="698" t="s">
        <v>1283</v>
      </c>
      <c r="B56" s="759" t="s">
        <v>1284</v>
      </c>
      <c r="C56" s="926"/>
      <c r="D56" s="757" t="s">
        <v>9</v>
      </c>
      <c r="E56" s="758"/>
      <c r="F56" s="758"/>
      <c r="G56" s="806"/>
      <c r="H56" s="756"/>
      <c r="I56" s="758"/>
      <c r="J56" s="758"/>
      <c r="K56" s="806"/>
      <c r="L56" s="756"/>
      <c r="M56" s="758"/>
      <c r="N56" s="804"/>
      <c r="O56" s="758"/>
    </row>
    <row r="57" spans="1:15">
      <c r="A57" s="698"/>
      <c r="B57" s="759" t="s">
        <v>974</v>
      </c>
      <c r="C57" s="756"/>
      <c r="D57" s="757" t="s">
        <v>9</v>
      </c>
      <c r="E57" s="758">
        <v>95</v>
      </c>
      <c r="F57" s="758">
        <v>1464425</v>
      </c>
      <c r="G57" s="735"/>
      <c r="H57" s="756"/>
      <c r="I57" s="758"/>
      <c r="J57" s="758"/>
      <c r="K57" s="735"/>
      <c r="L57" s="756"/>
      <c r="M57" s="758"/>
      <c r="N57" s="804"/>
      <c r="O57" s="758"/>
    </row>
    <row r="58" spans="1:15">
      <c r="A58" s="707"/>
      <c r="B58" s="761" t="s">
        <v>1375</v>
      </c>
      <c r="C58" s="926"/>
      <c r="D58" s="757" t="s">
        <v>9</v>
      </c>
      <c r="E58" s="758"/>
      <c r="F58" s="758"/>
      <c r="G58" s="735"/>
      <c r="H58" s="926"/>
      <c r="I58" s="758"/>
      <c r="J58" s="758"/>
      <c r="K58" s="806"/>
      <c r="L58" s="926"/>
      <c r="M58" s="758"/>
      <c r="N58" s="926"/>
      <c r="O58" s="758"/>
    </row>
    <row r="59" spans="1:15">
      <c r="A59" s="707"/>
      <c r="B59" s="761"/>
      <c r="C59" s="926"/>
      <c r="D59" s="757"/>
      <c r="E59" s="758"/>
      <c r="F59" s="758"/>
      <c r="G59" s="735"/>
      <c r="H59" s="926"/>
      <c r="I59" s="758"/>
      <c r="J59" s="758"/>
      <c r="K59" s="806"/>
      <c r="L59" s="926"/>
      <c r="M59" s="758"/>
      <c r="N59" s="926"/>
      <c r="O59" s="758"/>
    </row>
    <row r="60" spans="1:15">
      <c r="A60" s="1208"/>
      <c r="B60" s="1209"/>
      <c r="C60" s="1210"/>
      <c r="D60" s="768"/>
      <c r="E60" s="766"/>
      <c r="F60" s="766"/>
      <c r="G60" s="1211"/>
      <c r="H60" s="1210"/>
      <c r="I60" s="766"/>
      <c r="J60" s="766"/>
      <c r="K60" s="1211"/>
      <c r="L60" s="1210"/>
      <c r="M60" s="766"/>
      <c r="N60" s="1210"/>
      <c r="O60" s="766"/>
    </row>
    <row r="61" spans="1:15">
      <c r="A61" s="701"/>
      <c r="B61" s="702" t="s">
        <v>975</v>
      </c>
      <c r="C61" s="776"/>
      <c r="D61" s="777"/>
      <c r="E61" s="778"/>
      <c r="F61" s="778">
        <v>10728793</v>
      </c>
      <c r="G61" s="740"/>
      <c r="H61" s="776"/>
      <c r="I61" s="778"/>
      <c r="J61" s="778"/>
      <c r="K61" s="779"/>
      <c r="L61" s="776"/>
      <c r="M61" s="778"/>
      <c r="N61" s="776"/>
      <c r="O61" s="776"/>
    </row>
    <row r="62" spans="1:15">
      <c r="A62" s="772">
        <v>2.2000000000000002</v>
      </c>
      <c r="B62" s="714" t="s">
        <v>67</v>
      </c>
      <c r="C62" s="773"/>
      <c r="D62" s="774"/>
      <c r="E62" s="775"/>
      <c r="F62" s="775"/>
      <c r="G62" s="735"/>
      <c r="H62" s="773"/>
      <c r="I62" s="775"/>
      <c r="J62" s="775"/>
      <c r="K62" s="739"/>
      <c r="L62" s="773"/>
      <c r="M62" s="775"/>
      <c r="N62" s="775"/>
      <c r="O62" s="775"/>
    </row>
    <row r="63" spans="1:15">
      <c r="A63" s="703"/>
      <c r="B63" s="704" t="s">
        <v>976</v>
      </c>
      <c r="C63" s="756"/>
      <c r="D63" s="757" t="s">
        <v>99</v>
      </c>
      <c r="E63" s="758">
        <v>285</v>
      </c>
      <c r="F63" s="758">
        <v>3384945</v>
      </c>
      <c r="G63" s="736"/>
      <c r="H63" s="756"/>
      <c r="I63" s="758"/>
      <c r="J63" s="758"/>
      <c r="K63" s="736"/>
      <c r="L63" s="756"/>
      <c r="M63" s="758"/>
      <c r="N63" s="804"/>
      <c r="O63" s="758"/>
    </row>
    <row r="64" spans="1:15">
      <c r="A64" s="698"/>
      <c r="B64" s="704" t="s">
        <v>977</v>
      </c>
      <c r="C64" s="756"/>
      <c r="D64" s="757" t="s">
        <v>99</v>
      </c>
      <c r="E64" s="758">
        <v>584</v>
      </c>
      <c r="F64" s="758">
        <v>2469736</v>
      </c>
      <c r="G64" s="736"/>
      <c r="H64" s="756"/>
      <c r="I64" s="758"/>
      <c r="J64" s="758"/>
      <c r="K64" s="736"/>
      <c r="L64" s="756"/>
      <c r="M64" s="758"/>
      <c r="N64" s="804"/>
      <c r="O64" s="758"/>
    </row>
    <row r="65" spans="1:15">
      <c r="A65" s="705" t="s">
        <v>978</v>
      </c>
      <c r="B65" s="704" t="s">
        <v>979</v>
      </c>
      <c r="C65" s="756"/>
      <c r="D65" s="757" t="s">
        <v>99</v>
      </c>
      <c r="E65" s="758">
        <v>78</v>
      </c>
      <c r="F65" s="758">
        <v>696306</v>
      </c>
      <c r="G65" s="736"/>
      <c r="H65" s="756"/>
      <c r="I65" s="758"/>
      <c r="J65" s="758"/>
      <c r="K65" s="736"/>
      <c r="L65" s="756"/>
      <c r="M65" s="758"/>
      <c r="N65" s="804"/>
      <c r="O65" s="758"/>
    </row>
    <row r="66" spans="1:15">
      <c r="A66" s="705" t="s">
        <v>978</v>
      </c>
      <c r="B66" s="704" t="s">
        <v>980</v>
      </c>
      <c r="C66" s="756"/>
      <c r="D66" s="757" t="s">
        <v>99</v>
      </c>
      <c r="E66" s="758">
        <v>75</v>
      </c>
      <c r="F66" s="758">
        <v>1809975</v>
      </c>
      <c r="G66" s="736"/>
      <c r="H66" s="756"/>
      <c r="I66" s="758"/>
      <c r="J66" s="758"/>
      <c r="K66" s="736"/>
      <c r="L66" s="756"/>
      <c r="M66" s="758"/>
      <c r="N66" s="804"/>
      <c r="O66" s="758"/>
    </row>
    <row r="67" spans="1:15">
      <c r="A67" s="705" t="s">
        <v>981</v>
      </c>
      <c r="B67" s="704" t="s">
        <v>982</v>
      </c>
      <c r="C67" s="756"/>
      <c r="D67" s="757" t="s">
        <v>99</v>
      </c>
      <c r="E67" s="758">
        <v>450</v>
      </c>
      <c r="F67" s="758">
        <v>784800</v>
      </c>
      <c r="G67" s="736"/>
      <c r="H67" s="756"/>
      <c r="I67" s="758"/>
      <c r="J67" s="758"/>
      <c r="K67" s="736"/>
      <c r="L67" s="756"/>
      <c r="M67" s="758"/>
      <c r="N67" s="804"/>
      <c r="O67" s="758"/>
    </row>
    <row r="68" spans="1:15">
      <c r="A68" s="698" t="s">
        <v>983</v>
      </c>
      <c r="B68" s="704" t="s">
        <v>984</v>
      </c>
      <c r="C68" s="756"/>
      <c r="D68" s="757" t="s">
        <v>99</v>
      </c>
      <c r="E68" s="758">
        <v>483</v>
      </c>
      <c r="F68" s="758">
        <v>857325</v>
      </c>
      <c r="G68" s="806"/>
      <c r="H68" s="926"/>
      <c r="I68" s="758"/>
      <c r="J68" s="758"/>
      <c r="K68" s="806"/>
      <c r="L68" s="926"/>
      <c r="M68" s="758"/>
      <c r="N68" s="804"/>
      <c r="O68" s="758"/>
    </row>
    <row r="69" spans="1:15">
      <c r="A69" s="706" t="s">
        <v>985</v>
      </c>
      <c r="B69" s="1286" t="s">
        <v>986</v>
      </c>
      <c r="C69" s="756"/>
      <c r="D69" s="757" t="s">
        <v>99</v>
      </c>
      <c r="E69" s="758">
        <v>2100</v>
      </c>
      <c r="F69" s="758">
        <v>21783300</v>
      </c>
      <c r="G69" s="736"/>
      <c r="H69" s="756"/>
      <c r="I69" s="758"/>
      <c r="J69" s="758"/>
      <c r="K69" s="736"/>
      <c r="L69" s="756"/>
      <c r="M69" s="758"/>
      <c r="N69" s="804"/>
      <c r="O69" s="758"/>
    </row>
    <row r="70" spans="1:15">
      <c r="A70" s="706"/>
      <c r="B70" s="1271"/>
      <c r="C70" s="756"/>
      <c r="D70" s="757"/>
      <c r="E70" s="758"/>
      <c r="F70" s="758"/>
      <c r="G70" s="736"/>
      <c r="H70" s="756"/>
      <c r="I70" s="758"/>
      <c r="J70" s="758"/>
      <c r="K70" s="736"/>
      <c r="L70" s="756"/>
      <c r="M70" s="758"/>
      <c r="N70" s="804"/>
      <c r="O70" s="758"/>
    </row>
    <row r="71" spans="1:15">
      <c r="A71" s="706" t="s">
        <v>987</v>
      </c>
      <c r="B71" s="964" t="s">
        <v>988</v>
      </c>
      <c r="C71" s="756"/>
      <c r="D71" s="757" t="s">
        <v>2</v>
      </c>
      <c r="E71" s="758">
        <v>450</v>
      </c>
      <c r="F71" s="758">
        <v>1337400</v>
      </c>
      <c r="G71" s="736"/>
      <c r="H71" s="756"/>
      <c r="I71" s="758"/>
      <c r="J71" s="758"/>
      <c r="K71" s="736"/>
      <c r="L71" s="756"/>
      <c r="M71" s="758"/>
      <c r="N71" s="804"/>
      <c r="O71" s="758"/>
    </row>
    <row r="72" spans="1:15">
      <c r="A72" s="698" t="s">
        <v>989</v>
      </c>
      <c r="B72" s="964" t="s">
        <v>990</v>
      </c>
      <c r="C72" s="756"/>
      <c r="D72" s="757" t="s">
        <v>99</v>
      </c>
      <c r="E72" s="758">
        <v>3500</v>
      </c>
      <c r="F72" s="758">
        <v>0</v>
      </c>
      <c r="G72" s="736"/>
      <c r="H72" s="756"/>
      <c r="I72" s="758"/>
      <c r="J72" s="758"/>
      <c r="K72" s="736"/>
      <c r="L72" s="756"/>
      <c r="M72" s="758"/>
      <c r="N72" s="804"/>
      <c r="O72" s="758"/>
    </row>
    <row r="73" spans="1:15">
      <c r="A73" s="698" t="s">
        <v>991</v>
      </c>
      <c r="B73" s="704" t="s">
        <v>992</v>
      </c>
      <c r="C73" s="756"/>
      <c r="D73" s="757" t="s">
        <v>99</v>
      </c>
      <c r="E73" s="758">
        <v>615</v>
      </c>
      <c r="F73" s="758">
        <v>0</v>
      </c>
      <c r="G73" s="736"/>
      <c r="H73" s="756"/>
      <c r="I73" s="758"/>
      <c r="J73" s="758"/>
      <c r="K73" s="736"/>
      <c r="L73" s="756"/>
      <c r="M73" s="758"/>
      <c r="N73" s="804"/>
      <c r="O73" s="758"/>
    </row>
    <row r="74" spans="1:15">
      <c r="A74" s="698" t="s">
        <v>993</v>
      </c>
      <c r="B74" s="704" t="s">
        <v>994</v>
      </c>
      <c r="C74" s="756"/>
      <c r="D74" s="757" t="s">
        <v>2</v>
      </c>
      <c r="E74" s="758">
        <v>13500</v>
      </c>
      <c r="F74" s="758">
        <v>2254500</v>
      </c>
      <c r="G74" s="736"/>
      <c r="H74" s="756"/>
      <c r="I74" s="758"/>
      <c r="J74" s="758"/>
      <c r="K74" s="736"/>
      <c r="L74" s="756"/>
      <c r="M74" s="758"/>
      <c r="N74" s="804"/>
      <c r="O74" s="758"/>
    </row>
    <row r="75" spans="1:15">
      <c r="A75" s="698" t="s">
        <v>995</v>
      </c>
      <c r="B75" s="963" t="s">
        <v>996</v>
      </c>
      <c r="C75" s="756"/>
      <c r="D75" s="757" t="s">
        <v>99</v>
      </c>
      <c r="E75" s="758">
        <v>850</v>
      </c>
      <c r="F75" s="758">
        <v>96050</v>
      </c>
      <c r="G75" s="736"/>
      <c r="H75" s="756"/>
      <c r="I75" s="758"/>
      <c r="J75" s="758"/>
      <c r="K75" s="736"/>
      <c r="L75" s="756"/>
      <c r="M75" s="758"/>
      <c r="N75" s="804"/>
      <c r="O75" s="758"/>
    </row>
    <row r="76" spans="1:15">
      <c r="A76" s="698" t="s">
        <v>997</v>
      </c>
      <c r="B76" s="963" t="s">
        <v>998</v>
      </c>
      <c r="C76" s="756"/>
      <c r="D76" s="757" t="s">
        <v>99</v>
      </c>
      <c r="E76" s="758">
        <v>280</v>
      </c>
      <c r="F76" s="758">
        <v>15119.999999999998</v>
      </c>
      <c r="G76" s="736"/>
      <c r="H76" s="756"/>
      <c r="I76" s="758"/>
      <c r="J76" s="758"/>
      <c r="K76" s="736"/>
      <c r="L76" s="756"/>
      <c r="M76" s="758"/>
      <c r="N76" s="804"/>
      <c r="O76" s="758"/>
    </row>
    <row r="77" spans="1:15" ht="42.7">
      <c r="A77" s="698" t="s">
        <v>999</v>
      </c>
      <c r="B77" s="963" t="s">
        <v>1285</v>
      </c>
      <c r="C77" s="756"/>
      <c r="D77" s="757" t="s">
        <v>99</v>
      </c>
      <c r="E77" s="758">
        <v>280</v>
      </c>
      <c r="F77" s="758">
        <v>15119.999999999998</v>
      </c>
      <c r="G77" s="806"/>
      <c r="H77" s="926"/>
      <c r="I77" s="758"/>
      <c r="J77" s="758"/>
      <c r="K77" s="806"/>
      <c r="L77" s="926"/>
      <c r="M77" s="758"/>
      <c r="N77" s="804"/>
      <c r="O77" s="758"/>
    </row>
    <row r="78" spans="1:15" ht="42.7">
      <c r="A78" s="924" t="s">
        <v>1001</v>
      </c>
      <c r="B78" s="963" t="s">
        <v>1286</v>
      </c>
      <c r="C78" s="800"/>
      <c r="D78" s="757" t="s">
        <v>9</v>
      </c>
      <c r="E78" s="801">
        <v>1655</v>
      </c>
      <c r="F78" s="801">
        <v>4250040</v>
      </c>
      <c r="G78" s="971"/>
      <c r="H78" s="972"/>
      <c r="I78" s="801"/>
      <c r="J78" s="801"/>
      <c r="K78" s="973"/>
      <c r="L78" s="972"/>
      <c r="M78" s="758"/>
      <c r="N78" s="881"/>
      <c r="O78" s="758"/>
    </row>
    <row r="79" spans="1:15">
      <c r="A79" s="924" t="s">
        <v>1002</v>
      </c>
      <c r="B79" s="963" t="s">
        <v>1287</v>
      </c>
      <c r="C79" s="800"/>
      <c r="D79" s="757" t="s">
        <v>9</v>
      </c>
      <c r="E79" s="801"/>
      <c r="F79" s="801"/>
      <c r="G79" s="802"/>
      <c r="H79" s="800"/>
      <c r="I79" s="801"/>
      <c r="J79" s="801"/>
      <c r="K79" s="803"/>
      <c r="L79" s="800"/>
      <c r="M79" s="758"/>
      <c r="N79" s="881"/>
      <c r="O79" s="758"/>
    </row>
    <row r="80" spans="1:15">
      <c r="A80" s="698" t="s">
        <v>1003</v>
      </c>
      <c r="B80" s="963" t="s">
        <v>1000</v>
      </c>
      <c r="C80" s="756"/>
      <c r="D80" s="757" t="s">
        <v>9</v>
      </c>
      <c r="E80" s="758"/>
      <c r="F80" s="758">
        <v>0</v>
      </c>
      <c r="G80" s="741"/>
      <c r="H80" s="756"/>
      <c r="I80" s="758"/>
      <c r="J80" s="758"/>
      <c r="K80" s="736"/>
      <c r="L80" s="756"/>
      <c r="M80" s="758"/>
      <c r="N80" s="804"/>
      <c r="O80" s="758"/>
    </row>
    <row r="81" spans="1:15">
      <c r="A81" s="698" t="s">
        <v>1004</v>
      </c>
      <c r="B81" s="974" t="s">
        <v>1288</v>
      </c>
      <c r="C81" s="926"/>
      <c r="D81" s="757" t="s">
        <v>9</v>
      </c>
      <c r="E81" s="758">
        <v>75</v>
      </c>
      <c r="F81" s="758">
        <v>3000</v>
      </c>
      <c r="G81" s="975"/>
      <c r="H81" s="926"/>
      <c r="I81" s="758"/>
      <c r="J81" s="758"/>
      <c r="K81" s="806"/>
      <c r="L81" s="926"/>
      <c r="M81" s="758"/>
      <c r="N81" s="804"/>
      <c r="O81" s="758"/>
    </row>
    <row r="82" spans="1:15">
      <c r="A82" s="698" t="s">
        <v>1005</v>
      </c>
      <c r="B82" s="974" t="s">
        <v>1006</v>
      </c>
      <c r="C82" s="926"/>
      <c r="D82" s="757" t="s">
        <v>9</v>
      </c>
      <c r="E82" s="758">
        <v>78</v>
      </c>
      <c r="F82" s="758">
        <v>225030</v>
      </c>
      <c r="G82" s="975"/>
      <c r="H82" s="926"/>
      <c r="I82" s="758"/>
      <c r="J82" s="758"/>
      <c r="K82" s="806"/>
      <c r="L82" s="926"/>
      <c r="M82" s="758"/>
      <c r="N82" s="804"/>
      <c r="O82" s="758"/>
    </row>
    <row r="83" spans="1:15">
      <c r="A83" s="698" t="s">
        <v>1007</v>
      </c>
      <c r="B83" s="709" t="s">
        <v>1008</v>
      </c>
      <c r="C83" s="926"/>
      <c r="D83" s="757" t="s">
        <v>9</v>
      </c>
      <c r="E83" s="758">
        <v>113</v>
      </c>
      <c r="F83" s="758">
        <v>130063</v>
      </c>
      <c r="G83" s="975"/>
      <c r="H83" s="926"/>
      <c r="I83" s="758"/>
      <c r="J83" s="758"/>
      <c r="K83" s="806"/>
      <c r="L83" s="926"/>
      <c r="M83" s="758"/>
      <c r="N83" s="804"/>
      <c r="O83" s="758"/>
    </row>
    <row r="84" spans="1:15">
      <c r="A84" s="927" t="s">
        <v>1164</v>
      </c>
      <c r="B84" s="976" t="s">
        <v>1165</v>
      </c>
      <c r="C84" s="970"/>
      <c r="D84" s="757" t="s">
        <v>9</v>
      </c>
      <c r="E84" s="771"/>
      <c r="F84" s="771"/>
      <c r="G84" s="806"/>
      <c r="H84" s="970"/>
      <c r="I84" s="771"/>
      <c r="J84" s="771"/>
      <c r="K84" s="807"/>
      <c r="L84" s="970"/>
      <c r="M84" s="771"/>
      <c r="N84" s="804"/>
      <c r="O84" s="758"/>
    </row>
    <row r="85" spans="1:15">
      <c r="A85" s="703"/>
      <c r="B85" s="704" t="s">
        <v>1009</v>
      </c>
      <c r="C85" s="926"/>
      <c r="D85" s="757" t="s">
        <v>91</v>
      </c>
      <c r="E85" s="758">
        <v>79</v>
      </c>
      <c r="F85" s="758">
        <v>797540.55</v>
      </c>
      <c r="G85" s="736"/>
      <c r="H85" s="756"/>
      <c r="I85" s="758"/>
      <c r="J85" s="758"/>
      <c r="K85" s="736"/>
      <c r="L85" s="756"/>
      <c r="M85" s="758"/>
      <c r="N85" s="804"/>
      <c r="O85" s="758"/>
    </row>
    <row r="86" spans="1:15">
      <c r="A86" s="703"/>
      <c r="B86" s="704" t="s">
        <v>1010</v>
      </c>
      <c r="C86" s="926"/>
      <c r="D86" s="757" t="s">
        <v>91</v>
      </c>
      <c r="E86" s="758">
        <v>120</v>
      </c>
      <c r="F86" s="758">
        <v>431357.99999999994</v>
      </c>
      <c r="G86" s="736"/>
      <c r="H86" s="756"/>
      <c r="I86" s="758"/>
      <c r="J86" s="758"/>
      <c r="K86" s="736"/>
      <c r="L86" s="756"/>
      <c r="M86" s="758"/>
      <c r="N86" s="804"/>
      <c r="O86" s="758"/>
    </row>
    <row r="87" spans="1:15" ht="42.7">
      <c r="A87" s="928" t="s">
        <v>1289</v>
      </c>
      <c r="B87" s="963" t="s">
        <v>1290</v>
      </c>
      <c r="C87" s="800"/>
      <c r="D87" s="757" t="s">
        <v>9</v>
      </c>
      <c r="E87" s="758">
        <v>40</v>
      </c>
      <c r="F87" s="758">
        <v>34640</v>
      </c>
      <c r="G87" s="802"/>
      <c r="H87" s="800"/>
      <c r="I87" s="801"/>
      <c r="J87" s="801"/>
      <c r="K87" s="803"/>
      <c r="L87" s="800"/>
      <c r="M87" s="801"/>
      <c r="N87" s="881"/>
      <c r="O87" s="758"/>
    </row>
    <row r="88" spans="1:15">
      <c r="A88" s="929"/>
      <c r="B88" s="759" t="s">
        <v>1291</v>
      </c>
      <c r="C88" s="756"/>
      <c r="D88" s="757" t="s">
        <v>10</v>
      </c>
      <c r="E88" s="758">
        <v>3500</v>
      </c>
      <c r="F88" s="758">
        <v>700000</v>
      </c>
      <c r="G88" s="734"/>
      <c r="H88" s="756"/>
      <c r="I88" s="758"/>
      <c r="J88" s="758"/>
      <c r="K88" s="734"/>
      <c r="L88" s="756"/>
      <c r="M88" s="758"/>
      <c r="N88" s="804"/>
      <c r="O88" s="758"/>
    </row>
    <row r="89" spans="1:15">
      <c r="A89" s="929"/>
      <c r="B89" s="759"/>
      <c r="C89" s="756"/>
      <c r="D89" s="757"/>
      <c r="E89" s="758"/>
      <c r="F89" s="758"/>
      <c r="G89" s="734"/>
      <c r="H89" s="756"/>
      <c r="I89" s="758"/>
      <c r="J89" s="758"/>
      <c r="K89" s="734"/>
      <c r="L89" s="756"/>
      <c r="M89" s="758"/>
      <c r="N89" s="804"/>
      <c r="O89" s="758"/>
    </row>
    <row r="90" spans="1:15">
      <c r="A90" s="1208"/>
      <c r="B90" s="1212"/>
      <c r="C90" s="767"/>
      <c r="D90" s="768"/>
      <c r="E90" s="766"/>
      <c r="F90" s="766"/>
      <c r="G90" s="1213"/>
      <c r="H90" s="767"/>
      <c r="I90" s="766"/>
      <c r="J90" s="766"/>
      <c r="K90" s="1213"/>
      <c r="L90" s="767"/>
      <c r="M90" s="766"/>
      <c r="N90" s="932"/>
      <c r="O90" s="766"/>
    </row>
    <row r="91" spans="1:15">
      <c r="A91" s="783"/>
      <c r="B91" s="784" t="s">
        <v>1011</v>
      </c>
      <c r="C91" s="776"/>
      <c r="D91" s="777"/>
      <c r="E91" s="778"/>
      <c r="F91" s="778">
        <v>43919203.549999997</v>
      </c>
      <c r="G91" s="740"/>
      <c r="H91" s="776"/>
      <c r="I91" s="778"/>
      <c r="J91" s="778"/>
      <c r="K91" s="779"/>
      <c r="L91" s="776"/>
      <c r="M91" s="778"/>
      <c r="N91" s="805"/>
      <c r="O91" s="778"/>
    </row>
    <row r="92" spans="1:15">
      <c r="A92" s="780">
        <v>2.2999999999999998</v>
      </c>
      <c r="B92" s="781" t="s">
        <v>68</v>
      </c>
      <c r="C92" s="773"/>
      <c r="D92" s="774"/>
      <c r="E92" s="775"/>
      <c r="F92" s="775"/>
      <c r="G92" s="742"/>
      <c r="H92" s="773"/>
      <c r="I92" s="775"/>
      <c r="J92" s="775"/>
      <c r="K92" s="782"/>
      <c r="L92" s="773"/>
      <c r="M92" s="775"/>
      <c r="N92" s="775"/>
      <c r="O92" s="775"/>
    </row>
    <row r="93" spans="1:15">
      <c r="A93" s="707" t="s">
        <v>1012</v>
      </c>
      <c r="B93" s="708" t="s">
        <v>1013</v>
      </c>
      <c r="C93" s="756"/>
      <c r="D93" s="757" t="s">
        <v>9</v>
      </c>
      <c r="E93" s="758">
        <v>24</v>
      </c>
      <c r="F93" s="758">
        <v>2664</v>
      </c>
      <c r="G93" s="736"/>
      <c r="H93" s="756"/>
      <c r="I93" s="758"/>
      <c r="J93" s="758"/>
      <c r="K93" s="736"/>
      <c r="L93" s="756"/>
      <c r="M93" s="758"/>
      <c r="N93" s="804"/>
      <c r="O93" s="758"/>
    </row>
    <row r="94" spans="1:15">
      <c r="A94" s="707" t="s">
        <v>1014</v>
      </c>
      <c r="B94" s="708" t="s">
        <v>1015</v>
      </c>
      <c r="C94" s="756"/>
      <c r="D94" s="757" t="s">
        <v>9</v>
      </c>
      <c r="E94" s="758">
        <v>24</v>
      </c>
      <c r="F94" s="758">
        <v>64560</v>
      </c>
      <c r="G94" s="736"/>
      <c r="H94" s="756"/>
      <c r="I94" s="758"/>
      <c r="J94" s="758"/>
      <c r="K94" s="736"/>
      <c r="L94" s="756"/>
      <c r="M94" s="758"/>
      <c r="N94" s="804"/>
      <c r="O94" s="758"/>
    </row>
    <row r="95" spans="1:15" ht="24" customHeight="1">
      <c r="A95" s="707" t="s">
        <v>1016</v>
      </c>
      <c r="B95" s="964" t="s">
        <v>1376</v>
      </c>
      <c r="C95" s="756"/>
      <c r="D95" s="757" t="s">
        <v>9</v>
      </c>
      <c r="E95" s="758">
        <v>2100</v>
      </c>
      <c r="F95" s="758">
        <v>3420900</v>
      </c>
      <c r="G95" s="741"/>
      <c r="H95" s="756"/>
      <c r="I95" s="758"/>
      <c r="J95" s="758"/>
      <c r="K95" s="736"/>
      <c r="L95" s="756"/>
      <c r="M95" s="758"/>
      <c r="N95" s="804"/>
      <c r="O95" s="758"/>
    </row>
    <row r="96" spans="1:15">
      <c r="A96" s="707" t="s">
        <v>1377</v>
      </c>
      <c r="B96" s="964" t="s">
        <v>1378</v>
      </c>
      <c r="C96" s="756"/>
      <c r="D96" s="757" t="s">
        <v>9</v>
      </c>
      <c r="E96" s="758"/>
      <c r="F96" s="758"/>
      <c r="G96" s="741"/>
      <c r="H96" s="756"/>
      <c r="I96" s="758"/>
      <c r="J96" s="758"/>
      <c r="K96" s="736"/>
      <c r="L96" s="756"/>
      <c r="M96" s="758"/>
      <c r="N96" s="804"/>
      <c r="O96" s="758"/>
    </row>
    <row r="97" spans="1:15">
      <c r="A97" s="707" t="s">
        <v>1017</v>
      </c>
      <c r="B97" s="709" t="s">
        <v>1018</v>
      </c>
      <c r="C97" s="756"/>
      <c r="D97" s="757" t="s">
        <v>9</v>
      </c>
      <c r="E97" s="758">
        <v>292</v>
      </c>
      <c r="F97" s="758">
        <v>1288888</v>
      </c>
      <c r="G97" s="741"/>
      <c r="H97" s="756"/>
      <c r="I97" s="758"/>
      <c r="J97" s="758"/>
      <c r="K97" s="736"/>
      <c r="L97" s="756"/>
      <c r="M97" s="758"/>
      <c r="N97" s="804"/>
      <c r="O97" s="758"/>
    </row>
    <row r="98" spans="1:15">
      <c r="A98" s="707" t="s">
        <v>1019</v>
      </c>
      <c r="B98" s="709" t="s">
        <v>1020</v>
      </c>
      <c r="C98" s="756"/>
      <c r="D98" s="757" t="s">
        <v>9</v>
      </c>
      <c r="E98" s="758">
        <v>335</v>
      </c>
      <c r="F98" s="758">
        <v>430810</v>
      </c>
      <c r="G98" s="741"/>
      <c r="H98" s="756"/>
      <c r="I98" s="758"/>
      <c r="J98" s="758"/>
      <c r="K98" s="736"/>
      <c r="L98" s="756"/>
      <c r="M98" s="758"/>
      <c r="N98" s="804"/>
      <c r="O98" s="758"/>
    </row>
    <row r="99" spans="1:15">
      <c r="A99" s="707" t="s">
        <v>1021</v>
      </c>
      <c r="B99" s="709" t="s">
        <v>1379</v>
      </c>
      <c r="C99" s="756"/>
      <c r="D99" s="757" t="s">
        <v>99</v>
      </c>
      <c r="E99" s="758">
        <v>560</v>
      </c>
      <c r="F99" s="758">
        <v>26320</v>
      </c>
      <c r="G99" s="737"/>
      <c r="H99" s="756"/>
      <c r="I99" s="758"/>
      <c r="J99" s="758"/>
      <c r="K99" s="736"/>
      <c r="L99" s="756"/>
      <c r="M99" s="758"/>
      <c r="N99" s="804"/>
      <c r="O99" s="758"/>
    </row>
    <row r="100" spans="1:15">
      <c r="A100" s="707" t="s">
        <v>1022</v>
      </c>
      <c r="B100" s="708" t="s">
        <v>1023</v>
      </c>
      <c r="C100" s="756"/>
      <c r="D100" s="757" t="s">
        <v>99</v>
      </c>
      <c r="E100" s="758"/>
      <c r="F100" s="758">
        <v>0</v>
      </c>
      <c r="G100" s="737"/>
      <c r="H100" s="756"/>
      <c r="I100" s="758"/>
      <c r="J100" s="758"/>
      <c r="K100" s="736"/>
      <c r="L100" s="756"/>
      <c r="M100" s="758"/>
      <c r="N100" s="804"/>
      <c r="O100" s="758"/>
    </row>
    <row r="101" spans="1:15">
      <c r="A101" s="707" t="s">
        <v>1024</v>
      </c>
      <c r="B101" s="708" t="s">
        <v>1025</v>
      </c>
      <c r="C101" s="756"/>
      <c r="D101" s="757" t="s">
        <v>99</v>
      </c>
      <c r="E101" s="758"/>
      <c r="F101" s="758">
        <v>0</v>
      </c>
      <c r="G101" s="737"/>
      <c r="H101" s="756"/>
      <c r="I101" s="758"/>
      <c r="J101" s="758"/>
      <c r="K101" s="736"/>
      <c r="L101" s="756"/>
      <c r="M101" s="758"/>
      <c r="N101" s="804"/>
      <c r="O101" s="758"/>
    </row>
    <row r="102" spans="1:15">
      <c r="A102" s="707" t="s">
        <v>1026</v>
      </c>
      <c r="B102" s="708" t="s">
        <v>1027</v>
      </c>
      <c r="C102" s="756"/>
      <c r="D102" s="757" t="s">
        <v>99</v>
      </c>
      <c r="E102" s="758">
        <v>235</v>
      </c>
      <c r="F102" s="758">
        <v>618990</v>
      </c>
      <c r="G102" s="737"/>
      <c r="H102" s="756"/>
      <c r="I102" s="758"/>
      <c r="J102" s="758"/>
      <c r="K102" s="736"/>
      <c r="L102" s="756"/>
      <c r="M102" s="758"/>
      <c r="N102" s="804"/>
      <c r="O102" s="758"/>
    </row>
    <row r="103" spans="1:15">
      <c r="A103" s="707" t="s">
        <v>1028</v>
      </c>
      <c r="B103" s="708" t="s">
        <v>1029</v>
      </c>
      <c r="C103" s="756"/>
      <c r="D103" s="757" t="s">
        <v>99</v>
      </c>
      <c r="E103" s="758">
        <v>650</v>
      </c>
      <c r="F103" s="758">
        <v>222300</v>
      </c>
      <c r="G103" s="737"/>
      <c r="H103" s="756"/>
      <c r="I103" s="758"/>
      <c r="J103" s="758"/>
      <c r="K103" s="736"/>
      <c r="L103" s="756"/>
      <c r="M103" s="758"/>
      <c r="N103" s="804"/>
      <c r="O103" s="758"/>
    </row>
    <row r="104" spans="1:15">
      <c r="A104" s="707" t="s">
        <v>1030</v>
      </c>
      <c r="B104" s="708" t="s">
        <v>1031</v>
      </c>
      <c r="C104" s="926"/>
      <c r="D104" s="757" t="s">
        <v>99</v>
      </c>
      <c r="E104" s="758">
        <v>650</v>
      </c>
      <c r="F104" s="758">
        <v>364000</v>
      </c>
      <c r="G104" s="807"/>
      <c r="H104" s="926"/>
      <c r="I104" s="758"/>
      <c r="J104" s="758"/>
      <c r="K104" s="806"/>
      <c r="L104" s="926"/>
      <c r="M104" s="758"/>
      <c r="N104" s="804"/>
      <c r="O104" s="758"/>
    </row>
    <row r="105" spans="1:15">
      <c r="A105" s="707"/>
      <c r="B105" s="708"/>
      <c r="C105" s="926"/>
      <c r="D105" s="757"/>
      <c r="E105" s="758"/>
      <c r="F105" s="758"/>
      <c r="G105" s="806"/>
      <c r="H105" s="926"/>
      <c r="I105" s="758"/>
      <c r="J105" s="758"/>
      <c r="K105" s="806"/>
      <c r="L105" s="926"/>
      <c r="M105" s="758"/>
      <c r="N105" s="758"/>
      <c r="O105" s="758"/>
    </row>
    <row r="106" spans="1:15">
      <c r="A106" s="707"/>
      <c r="B106" s="708"/>
      <c r="C106" s="926"/>
      <c r="D106" s="757"/>
      <c r="E106" s="758"/>
      <c r="F106" s="758"/>
      <c r="G106" s="806"/>
      <c r="H106" s="926"/>
      <c r="I106" s="758"/>
      <c r="J106" s="758"/>
      <c r="K106" s="806"/>
      <c r="L106" s="926"/>
      <c r="M106" s="758"/>
      <c r="N106" s="758"/>
      <c r="O106" s="758"/>
    </row>
    <row r="107" spans="1:15">
      <c r="A107" s="707"/>
      <c r="B107" s="708"/>
      <c r="C107" s="756"/>
      <c r="D107" s="757"/>
      <c r="E107" s="758"/>
      <c r="F107" s="758"/>
      <c r="G107" s="736"/>
      <c r="H107" s="756"/>
      <c r="I107" s="758"/>
      <c r="J107" s="758"/>
      <c r="K107" s="736"/>
      <c r="L107" s="756"/>
      <c r="M107" s="758"/>
      <c r="N107" s="758"/>
      <c r="O107" s="758"/>
    </row>
    <row r="108" spans="1:15">
      <c r="A108" s="1214"/>
      <c r="B108" s="1215"/>
      <c r="C108" s="767"/>
      <c r="D108" s="768"/>
      <c r="E108" s="766"/>
      <c r="F108" s="766"/>
      <c r="G108" s="744"/>
      <c r="H108" s="767"/>
      <c r="I108" s="766"/>
      <c r="J108" s="766"/>
      <c r="K108" s="744"/>
      <c r="L108" s="767"/>
      <c r="M108" s="766"/>
      <c r="N108" s="766"/>
      <c r="O108" s="766"/>
    </row>
    <row r="109" spans="1:15">
      <c r="A109" s="783"/>
      <c r="B109" s="784" t="s">
        <v>1032</v>
      </c>
      <c r="C109" s="776"/>
      <c r="D109" s="777"/>
      <c r="E109" s="778"/>
      <c r="F109" s="778">
        <v>6436768</v>
      </c>
      <c r="G109" s="740"/>
      <c r="H109" s="776"/>
      <c r="I109" s="778"/>
      <c r="J109" s="778"/>
      <c r="K109" s="779"/>
      <c r="L109" s="776"/>
      <c r="M109" s="778"/>
      <c r="N109" s="805"/>
      <c r="O109" s="778"/>
    </row>
    <row r="110" spans="1:15">
      <c r="A110" s="713">
        <v>2.4</v>
      </c>
      <c r="B110" s="714" t="s">
        <v>85</v>
      </c>
      <c r="C110" s="773"/>
      <c r="D110" s="774"/>
      <c r="E110" s="775"/>
      <c r="F110" s="775"/>
      <c r="G110" s="743"/>
      <c r="H110" s="773"/>
      <c r="I110" s="775"/>
      <c r="J110" s="775"/>
      <c r="K110" s="748"/>
      <c r="L110" s="773"/>
      <c r="M110" s="775"/>
      <c r="N110" s="775"/>
      <c r="O110" s="775"/>
    </row>
    <row r="111" spans="1:15">
      <c r="A111" s="710"/>
      <c r="B111" s="709" t="s">
        <v>1033</v>
      </c>
      <c r="C111" s="756"/>
      <c r="D111" s="757" t="s">
        <v>99</v>
      </c>
      <c r="E111" s="758">
        <v>1350</v>
      </c>
      <c r="F111" s="758">
        <v>688500</v>
      </c>
      <c r="G111" s="735"/>
      <c r="H111" s="756"/>
      <c r="I111" s="758"/>
      <c r="J111" s="758"/>
      <c r="K111" s="735"/>
      <c r="L111" s="756"/>
      <c r="M111" s="758"/>
      <c r="N111" s="804"/>
      <c r="O111" s="758"/>
    </row>
    <row r="112" spans="1:15">
      <c r="A112" s="711"/>
      <c r="B112" s="704" t="s">
        <v>1034</v>
      </c>
      <c r="C112" s="756"/>
      <c r="D112" s="757" t="s">
        <v>91</v>
      </c>
      <c r="E112" s="758">
        <v>300</v>
      </c>
      <c r="F112" s="758">
        <v>50100</v>
      </c>
      <c r="G112" s="735"/>
      <c r="H112" s="756"/>
      <c r="I112" s="758"/>
      <c r="J112" s="758"/>
      <c r="K112" s="735"/>
      <c r="L112" s="756"/>
      <c r="M112" s="758"/>
      <c r="N112" s="804"/>
      <c r="O112" s="758"/>
    </row>
    <row r="113" spans="1:15">
      <c r="A113" s="711"/>
      <c r="B113" s="977" t="s">
        <v>1292</v>
      </c>
      <c r="C113" s="926"/>
      <c r="D113" s="757" t="s">
        <v>91</v>
      </c>
      <c r="E113" s="758">
        <v>2200</v>
      </c>
      <c r="F113" s="758">
        <v>363000</v>
      </c>
      <c r="G113" s="806"/>
      <c r="H113" s="926"/>
      <c r="I113" s="758"/>
      <c r="J113" s="758"/>
      <c r="K113" s="806"/>
      <c r="L113" s="926"/>
      <c r="M113" s="758"/>
      <c r="N113" s="804"/>
      <c r="O113" s="758"/>
    </row>
    <row r="114" spans="1:15">
      <c r="A114" s="711"/>
      <c r="B114" s="704"/>
      <c r="C114" s="756"/>
      <c r="D114" s="757"/>
      <c r="E114" s="758"/>
      <c r="F114" s="758"/>
      <c r="G114" s="735"/>
      <c r="H114" s="756"/>
      <c r="I114" s="758"/>
      <c r="J114" s="758"/>
      <c r="K114" s="735"/>
      <c r="L114" s="756"/>
      <c r="M114" s="758"/>
      <c r="N114" s="804"/>
      <c r="O114" s="758"/>
    </row>
    <row r="115" spans="1:15">
      <c r="A115" s="711"/>
      <c r="B115" s="712"/>
      <c r="C115" s="756"/>
      <c r="D115" s="757"/>
      <c r="E115" s="758"/>
      <c r="F115" s="758"/>
      <c r="G115" s="735"/>
      <c r="H115" s="756"/>
      <c r="I115" s="758"/>
      <c r="J115" s="758"/>
      <c r="K115" s="735"/>
      <c r="L115" s="756"/>
      <c r="M115" s="758"/>
      <c r="N115" s="804"/>
      <c r="O115" s="758"/>
    </row>
    <row r="116" spans="1:15">
      <c r="A116" s="711"/>
      <c r="B116" s="712"/>
      <c r="C116" s="756"/>
      <c r="D116" s="757"/>
      <c r="E116" s="758"/>
      <c r="F116" s="758"/>
      <c r="G116" s="735"/>
      <c r="H116" s="756"/>
      <c r="I116" s="758"/>
      <c r="J116" s="758"/>
      <c r="K116" s="735"/>
      <c r="L116" s="756"/>
      <c r="M116" s="758"/>
      <c r="N116" s="804"/>
      <c r="O116" s="758"/>
    </row>
    <row r="117" spans="1:15">
      <c r="A117" s="1216"/>
      <c r="B117" s="1217"/>
      <c r="C117" s="767"/>
      <c r="D117" s="768"/>
      <c r="E117" s="766"/>
      <c r="F117" s="766"/>
      <c r="G117" s="744"/>
      <c r="H117" s="767"/>
      <c r="I117" s="766"/>
      <c r="J117" s="766"/>
      <c r="K117" s="744"/>
      <c r="L117" s="767"/>
      <c r="M117" s="766"/>
      <c r="N117" s="766"/>
      <c r="O117" s="766"/>
    </row>
    <row r="118" spans="1:15">
      <c r="A118" s="783"/>
      <c r="B118" s="784" t="s">
        <v>1035</v>
      </c>
      <c r="C118" s="776"/>
      <c r="D118" s="777"/>
      <c r="E118" s="778"/>
      <c r="F118" s="778">
        <v>1101600</v>
      </c>
      <c r="G118" s="740"/>
      <c r="H118" s="776"/>
      <c r="I118" s="778"/>
      <c r="J118" s="778"/>
      <c r="K118" s="779"/>
      <c r="L118" s="776"/>
      <c r="M118" s="778"/>
      <c r="N118" s="805"/>
      <c r="O118" s="778"/>
    </row>
    <row r="119" spans="1:15">
      <c r="A119" s="713">
        <v>2.5</v>
      </c>
      <c r="B119" s="714" t="s">
        <v>92</v>
      </c>
      <c r="C119" s="773"/>
      <c r="D119" s="774"/>
      <c r="E119" s="775"/>
      <c r="F119" s="775"/>
      <c r="G119" s="743"/>
      <c r="H119" s="773"/>
      <c r="I119" s="775"/>
      <c r="J119" s="775"/>
      <c r="K119" s="748"/>
      <c r="L119" s="773"/>
      <c r="M119" s="775"/>
      <c r="N119" s="775"/>
      <c r="O119" s="775"/>
    </row>
    <row r="120" spans="1:15">
      <c r="A120" s="717" t="s">
        <v>1036</v>
      </c>
      <c r="B120" s="697" t="s">
        <v>1037</v>
      </c>
      <c r="C120" s="756"/>
      <c r="D120" s="757"/>
      <c r="E120" s="758"/>
      <c r="F120" s="758"/>
      <c r="G120" s="739"/>
      <c r="H120" s="756"/>
      <c r="I120" s="758"/>
      <c r="J120" s="758"/>
      <c r="K120" s="735"/>
      <c r="L120" s="756"/>
      <c r="M120" s="758"/>
      <c r="N120" s="758"/>
      <c r="O120" s="758"/>
    </row>
    <row r="121" spans="1:15">
      <c r="A121" s="716"/>
      <c r="B121" s="715" t="s">
        <v>1038</v>
      </c>
      <c r="C121" s="756"/>
      <c r="D121" s="757" t="s">
        <v>2</v>
      </c>
      <c r="E121" s="758">
        <v>48300</v>
      </c>
      <c r="F121" s="758">
        <v>966000</v>
      </c>
      <c r="G121" s="735"/>
      <c r="H121" s="756"/>
      <c r="I121" s="758"/>
      <c r="J121" s="758"/>
      <c r="K121" s="735"/>
      <c r="L121" s="756"/>
      <c r="M121" s="758"/>
      <c r="N121" s="804"/>
      <c r="O121" s="758"/>
    </row>
    <row r="122" spans="1:15">
      <c r="A122" s="716"/>
      <c r="B122" s="715" t="s">
        <v>1039</v>
      </c>
      <c r="C122" s="756"/>
      <c r="D122" s="757" t="s">
        <v>2</v>
      </c>
      <c r="E122" s="758">
        <v>37950</v>
      </c>
      <c r="F122" s="758">
        <v>721050</v>
      </c>
      <c r="G122" s="735"/>
      <c r="H122" s="756"/>
      <c r="I122" s="758"/>
      <c r="J122" s="758"/>
      <c r="K122" s="735"/>
      <c r="L122" s="756"/>
      <c r="M122" s="758"/>
      <c r="N122" s="804"/>
      <c r="O122" s="758"/>
    </row>
    <row r="123" spans="1:15">
      <c r="A123" s="716"/>
      <c r="B123" s="715" t="s">
        <v>1293</v>
      </c>
      <c r="C123" s="756"/>
      <c r="D123" s="757" t="s">
        <v>2</v>
      </c>
      <c r="E123" s="758">
        <v>38640</v>
      </c>
      <c r="F123" s="758">
        <v>77280</v>
      </c>
      <c r="G123" s="735"/>
      <c r="H123" s="756"/>
      <c r="I123" s="758"/>
      <c r="J123" s="758"/>
      <c r="K123" s="735"/>
      <c r="L123" s="756"/>
      <c r="M123" s="758"/>
      <c r="N123" s="804"/>
      <c r="O123" s="758"/>
    </row>
    <row r="124" spans="1:15">
      <c r="A124" s="716"/>
      <c r="B124" s="715" t="s">
        <v>1040</v>
      </c>
      <c r="C124" s="756"/>
      <c r="D124" s="757" t="s">
        <v>2</v>
      </c>
      <c r="E124" s="758">
        <v>27600</v>
      </c>
      <c r="F124" s="758">
        <v>1435200</v>
      </c>
      <c r="G124" s="735"/>
      <c r="H124" s="756"/>
      <c r="I124" s="758"/>
      <c r="J124" s="758"/>
      <c r="K124" s="735"/>
      <c r="L124" s="756"/>
      <c r="M124" s="758"/>
      <c r="N124" s="804"/>
      <c r="O124" s="758"/>
    </row>
    <row r="125" spans="1:15">
      <c r="A125" s="716"/>
      <c r="B125" s="715" t="s">
        <v>1041</v>
      </c>
      <c r="C125" s="756"/>
      <c r="D125" s="757" t="s">
        <v>2</v>
      </c>
      <c r="E125" s="758">
        <v>13800</v>
      </c>
      <c r="F125" s="758">
        <v>897000</v>
      </c>
      <c r="G125" s="735"/>
      <c r="H125" s="756"/>
      <c r="I125" s="758"/>
      <c r="J125" s="758"/>
      <c r="K125" s="735"/>
      <c r="L125" s="756"/>
      <c r="M125" s="758"/>
      <c r="N125" s="804"/>
      <c r="O125" s="758"/>
    </row>
    <row r="126" spans="1:15">
      <c r="A126" s="716"/>
      <c r="B126" s="715" t="s">
        <v>1042</v>
      </c>
      <c r="C126" s="756"/>
      <c r="D126" s="757" t="s">
        <v>2</v>
      </c>
      <c r="E126" s="758">
        <v>18000</v>
      </c>
      <c r="F126" s="758">
        <v>360000</v>
      </c>
      <c r="G126" s="735"/>
      <c r="H126" s="756"/>
      <c r="I126" s="758"/>
      <c r="J126" s="758"/>
      <c r="K126" s="735"/>
      <c r="L126" s="756"/>
      <c r="M126" s="758"/>
      <c r="N126" s="804"/>
      <c r="O126" s="758"/>
    </row>
    <row r="127" spans="1:15">
      <c r="A127" s="716"/>
      <c r="B127" s="715" t="s">
        <v>1043</v>
      </c>
      <c r="C127" s="756"/>
      <c r="D127" s="757" t="s">
        <v>2</v>
      </c>
      <c r="E127" s="758">
        <v>19500</v>
      </c>
      <c r="F127" s="758">
        <v>1170000</v>
      </c>
      <c r="G127" s="735"/>
      <c r="H127" s="756"/>
      <c r="I127" s="758"/>
      <c r="J127" s="758"/>
      <c r="K127" s="735"/>
      <c r="L127" s="756"/>
      <c r="M127" s="758"/>
      <c r="N127" s="804"/>
      <c r="O127" s="758"/>
    </row>
    <row r="128" spans="1:15">
      <c r="A128" s="716"/>
      <c r="B128" s="715" t="s">
        <v>1044</v>
      </c>
      <c r="C128" s="756"/>
      <c r="D128" s="757" t="s">
        <v>2</v>
      </c>
      <c r="E128" s="758">
        <v>14000</v>
      </c>
      <c r="F128" s="758">
        <v>882000</v>
      </c>
      <c r="G128" s="735"/>
      <c r="H128" s="756"/>
      <c r="I128" s="758"/>
      <c r="J128" s="758"/>
      <c r="K128" s="735"/>
      <c r="L128" s="756"/>
      <c r="M128" s="758"/>
      <c r="N128" s="804"/>
      <c r="O128" s="758"/>
    </row>
    <row r="129" spans="1:15">
      <c r="A129" s="716"/>
      <c r="B129" s="715" t="s">
        <v>1045</v>
      </c>
      <c r="C129" s="756"/>
      <c r="D129" s="757" t="s">
        <v>2</v>
      </c>
      <c r="E129" s="758">
        <v>13800</v>
      </c>
      <c r="F129" s="758">
        <v>0</v>
      </c>
      <c r="G129" s="735"/>
      <c r="H129" s="756"/>
      <c r="I129" s="758"/>
      <c r="J129" s="758"/>
      <c r="K129" s="735"/>
      <c r="L129" s="756"/>
      <c r="M129" s="758"/>
      <c r="N129" s="804"/>
      <c r="O129" s="758"/>
    </row>
    <row r="130" spans="1:15">
      <c r="A130" s="716"/>
      <c r="B130" s="715" t="s">
        <v>1046</v>
      </c>
      <c r="C130" s="756"/>
      <c r="D130" s="757" t="s">
        <v>2</v>
      </c>
      <c r="E130" s="758">
        <v>14000</v>
      </c>
      <c r="F130" s="758">
        <v>378000</v>
      </c>
      <c r="G130" s="735"/>
      <c r="H130" s="756"/>
      <c r="I130" s="758"/>
      <c r="J130" s="758"/>
      <c r="K130" s="735"/>
      <c r="L130" s="756"/>
      <c r="M130" s="758"/>
      <c r="N130" s="804"/>
      <c r="O130" s="758"/>
    </row>
    <row r="131" spans="1:15">
      <c r="A131" s="716"/>
      <c r="B131" s="715" t="s">
        <v>1047</v>
      </c>
      <c r="C131" s="756"/>
      <c r="D131" s="757" t="s">
        <v>2</v>
      </c>
      <c r="E131" s="758">
        <v>17250</v>
      </c>
      <c r="F131" s="758">
        <v>828000</v>
      </c>
      <c r="G131" s="735"/>
      <c r="H131" s="756"/>
      <c r="I131" s="758"/>
      <c r="J131" s="758"/>
      <c r="K131" s="735"/>
      <c r="L131" s="756"/>
      <c r="M131" s="758"/>
      <c r="N131" s="804"/>
      <c r="O131" s="758"/>
    </row>
    <row r="132" spans="1:15">
      <c r="A132" s="716"/>
      <c r="B132" s="715" t="s">
        <v>1048</v>
      </c>
      <c r="C132" s="756"/>
      <c r="D132" s="757" t="s">
        <v>2</v>
      </c>
      <c r="E132" s="758">
        <v>7500</v>
      </c>
      <c r="F132" s="758">
        <v>225000</v>
      </c>
      <c r="G132" s="735"/>
      <c r="H132" s="756"/>
      <c r="I132" s="758"/>
      <c r="J132" s="758"/>
      <c r="K132" s="735"/>
      <c r="L132" s="756"/>
      <c r="M132" s="758"/>
      <c r="N132" s="804"/>
      <c r="O132" s="758"/>
    </row>
    <row r="133" spans="1:15">
      <c r="A133" s="716"/>
      <c r="B133" s="762" t="s">
        <v>1049</v>
      </c>
      <c r="C133" s="756"/>
      <c r="D133" s="757" t="s">
        <v>2</v>
      </c>
      <c r="E133" s="758">
        <v>275000</v>
      </c>
      <c r="F133" s="758">
        <v>275000</v>
      </c>
      <c r="G133" s="735"/>
      <c r="H133" s="756"/>
      <c r="I133" s="758"/>
      <c r="J133" s="758"/>
      <c r="K133" s="735"/>
      <c r="L133" s="756"/>
      <c r="M133" s="758"/>
      <c r="N133" s="804"/>
      <c r="O133" s="758"/>
    </row>
    <row r="134" spans="1:15">
      <c r="A134" s="716"/>
      <c r="B134" s="762" t="s">
        <v>1050</v>
      </c>
      <c r="C134" s="756"/>
      <c r="D134" s="757" t="s">
        <v>2</v>
      </c>
      <c r="E134" s="758">
        <v>285000</v>
      </c>
      <c r="F134" s="758">
        <v>285000</v>
      </c>
      <c r="G134" s="735"/>
      <c r="H134" s="756"/>
      <c r="I134" s="758"/>
      <c r="J134" s="758"/>
      <c r="K134" s="735"/>
      <c r="L134" s="756"/>
      <c r="M134" s="758"/>
      <c r="N134" s="804"/>
      <c r="O134" s="758"/>
    </row>
    <row r="135" spans="1:15">
      <c r="A135" s="716"/>
      <c r="B135" s="762" t="s">
        <v>1051</v>
      </c>
      <c r="C135" s="756"/>
      <c r="D135" s="757" t="s">
        <v>2</v>
      </c>
      <c r="E135" s="758">
        <v>105000</v>
      </c>
      <c r="F135" s="758">
        <v>210000</v>
      </c>
      <c r="G135" s="735"/>
      <c r="H135" s="756"/>
      <c r="I135" s="758"/>
      <c r="J135" s="758"/>
      <c r="K135" s="735"/>
      <c r="L135" s="756"/>
      <c r="M135" s="758"/>
      <c r="N135" s="804"/>
      <c r="O135" s="758"/>
    </row>
    <row r="136" spans="1:15">
      <c r="A136" s="716"/>
      <c r="B136" s="715" t="s">
        <v>1052</v>
      </c>
      <c r="C136" s="756"/>
      <c r="D136" s="757" t="s">
        <v>2</v>
      </c>
      <c r="E136" s="758">
        <v>62100</v>
      </c>
      <c r="F136" s="758">
        <v>186300</v>
      </c>
      <c r="G136" s="735"/>
      <c r="H136" s="756"/>
      <c r="I136" s="758"/>
      <c r="J136" s="758"/>
      <c r="K136" s="735"/>
      <c r="L136" s="756"/>
      <c r="M136" s="758"/>
      <c r="N136" s="804"/>
      <c r="O136" s="758"/>
    </row>
    <row r="137" spans="1:15">
      <c r="A137" s="716"/>
      <c r="B137" s="715" t="s">
        <v>1053</v>
      </c>
      <c r="C137" s="756"/>
      <c r="D137" s="757" t="s">
        <v>2</v>
      </c>
      <c r="E137" s="758">
        <v>71700</v>
      </c>
      <c r="F137" s="758">
        <v>71700</v>
      </c>
      <c r="G137" s="735"/>
      <c r="H137" s="756"/>
      <c r="I137" s="758"/>
      <c r="J137" s="758"/>
      <c r="K137" s="735"/>
      <c r="L137" s="756"/>
      <c r="M137" s="758"/>
      <c r="N137" s="804"/>
      <c r="O137" s="758"/>
    </row>
    <row r="138" spans="1:15">
      <c r="A138" s="716"/>
      <c r="B138" s="715" t="s">
        <v>1054</v>
      </c>
      <c r="C138" s="756"/>
      <c r="D138" s="757" t="s">
        <v>2</v>
      </c>
      <c r="E138" s="758">
        <v>17250</v>
      </c>
      <c r="F138" s="758">
        <v>34500</v>
      </c>
      <c r="G138" s="735"/>
      <c r="H138" s="756"/>
      <c r="I138" s="758"/>
      <c r="J138" s="758"/>
      <c r="K138" s="735"/>
      <c r="L138" s="756"/>
      <c r="M138" s="758"/>
      <c r="N138" s="804"/>
      <c r="O138" s="758"/>
    </row>
    <row r="139" spans="1:15">
      <c r="A139" s="716"/>
      <c r="B139" s="715" t="s">
        <v>1294</v>
      </c>
      <c r="C139" s="756"/>
      <c r="D139" s="757" t="s">
        <v>2</v>
      </c>
      <c r="E139" s="758">
        <v>25000</v>
      </c>
      <c r="F139" s="758">
        <v>25000</v>
      </c>
      <c r="G139" s="735"/>
      <c r="H139" s="756"/>
      <c r="I139" s="758"/>
      <c r="J139" s="758"/>
      <c r="K139" s="735"/>
      <c r="L139" s="756"/>
      <c r="M139" s="758"/>
      <c r="N139" s="804"/>
      <c r="O139" s="758"/>
    </row>
    <row r="140" spans="1:15">
      <c r="A140" s="716"/>
      <c r="B140" s="715" t="s">
        <v>1055</v>
      </c>
      <c r="C140" s="756"/>
      <c r="D140" s="757" t="s">
        <v>2</v>
      </c>
      <c r="E140" s="758">
        <v>18000</v>
      </c>
      <c r="F140" s="758">
        <v>54000</v>
      </c>
      <c r="G140" s="735"/>
      <c r="H140" s="756"/>
      <c r="I140" s="758"/>
      <c r="J140" s="758"/>
      <c r="K140" s="735"/>
      <c r="L140" s="756"/>
      <c r="M140" s="758"/>
      <c r="N140" s="804"/>
      <c r="O140" s="758"/>
    </row>
    <row r="141" spans="1:15">
      <c r="A141" s="716"/>
      <c r="B141" s="715" t="s">
        <v>1056</v>
      </c>
      <c r="C141" s="756"/>
      <c r="D141" s="757" t="s">
        <v>2</v>
      </c>
      <c r="E141" s="758">
        <v>70000</v>
      </c>
      <c r="F141" s="758">
        <v>140000</v>
      </c>
      <c r="G141" s="735"/>
      <c r="H141" s="756"/>
      <c r="I141" s="758"/>
      <c r="J141" s="758"/>
      <c r="K141" s="735"/>
      <c r="L141" s="756"/>
      <c r="M141" s="758"/>
      <c r="N141" s="804"/>
      <c r="O141" s="758"/>
    </row>
    <row r="142" spans="1:15">
      <c r="A142" s="716"/>
      <c r="B142" s="715" t="s">
        <v>1295</v>
      </c>
      <c r="C142" s="756"/>
      <c r="D142" s="757" t="s">
        <v>2</v>
      </c>
      <c r="E142" s="758"/>
      <c r="F142" s="758">
        <v>0</v>
      </c>
      <c r="G142" s="735"/>
      <c r="H142" s="756"/>
      <c r="I142" s="758"/>
      <c r="J142" s="758"/>
      <c r="K142" s="735"/>
      <c r="L142" s="756"/>
      <c r="M142" s="758"/>
      <c r="N142" s="804"/>
      <c r="O142" s="758"/>
    </row>
    <row r="143" spans="1:15">
      <c r="A143" s="716"/>
      <c r="B143" s="715" t="s">
        <v>1296</v>
      </c>
      <c r="C143" s="756"/>
      <c r="D143" s="757" t="s">
        <v>2</v>
      </c>
      <c r="E143" s="758"/>
      <c r="F143" s="758">
        <v>0</v>
      </c>
      <c r="G143" s="735"/>
      <c r="H143" s="756"/>
      <c r="I143" s="758"/>
      <c r="J143" s="758"/>
      <c r="K143" s="735"/>
      <c r="L143" s="756"/>
      <c r="M143" s="758"/>
      <c r="N143" s="804"/>
      <c r="O143" s="758"/>
    </row>
    <row r="144" spans="1:15">
      <c r="A144" s="716"/>
      <c r="B144" s="715" t="s">
        <v>1297</v>
      </c>
      <c r="C144" s="756"/>
      <c r="D144" s="757" t="s">
        <v>2</v>
      </c>
      <c r="E144" s="758"/>
      <c r="F144" s="758">
        <v>0</v>
      </c>
      <c r="G144" s="735"/>
      <c r="H144" s="756"/>
      <c r="I144" s="758"/>
      <c r="J144" s="758"/>
      <c r="K144" s="735"/>
      <c r="L144" s="756"/>
      <c r="M144" s="758"/>
      <c r="N144" s="804"/>
      <c r="O144" s="758"/>
    </row>
    <row r="145" spans="1:15">
      <c r="A145" s="716"/>
      <c r="B145" s="715" t="s">
        <v>1298</v>
      </c>
      <c r="C145" s="756"/>
      <c r="D145" s="757" t="s">
        <v>2</v>
      </c>
      <c r="E145" s="758"/>
      <c r="F145" s="758">
        <v>0</v>
      </c>
      <c r="G145" s="735"/>
      <c r="H145" s="756"/>
      <c r="I145" s="758"/>
      <c r="J145" s="758"/>
      <c r="K145" s="735"/>
      <c r="L145" s="756"/>
      <c r="M145" s="758"/>
      <c r="N145" s="804"/>
      <c r="O145" s="758"/>
    </row>
    <row r="146" spans="1:15">
      <c r="A146" s="716"/>
      <c r="B146" s="715" t="s">
        <v>1299</v>
      </c>
      <c r="C146" s="756"/>
      <c r="D146" s="757" t="s">
        <v>2</v>
      </c>
      <c r="E146" s="758"/>
      <c r="F146" s="758">
        <v>0</v>
      </c>
      <c r="G146" s="735"/>
      <c r="H146" s="756"/>
      <c r="I146" s="758"/>
      <c r="J146" s="758"/>
      <c r="K146" s="735"/>
      <c r="L146" s="756"/>
      <c r="M146" s="758"/>
      <c r="N146" s="804"/>
      <c r="O146" s="758"/>
    </row>
    <row r="147" spans="1:15">
      <c r="A147" s="716"/>
      <c r="B147" s="715" t="s">
        <v>1300</v>
      </c>
      <c r="C147" s="756"/>
      <c r="D147" s="757" t="s">
        <v>2</v>
      </c>
      <c r="E147" s="758"/>
      <c r="F147" s="758">
        <v>0</v>
      </c>
      <c r="G147" s="735"/>
      <c r="H147" s="756"/>
      <c r="I147" s="758"/>
      <c r="J147" s="758"/>
      <c r="K147" s="735"/>
      <c r="L147" s="756"/>
      <c r="M147" s="758"/>
      <c r="N147" s="804"/>
      <c r="O147" s="758"/>
    </row>
    <row r="148" spans="1:15">
      <c r="A148" s="716"/>
      <c r="B148" s="715" t="s">
        <v>1301</v>
      </c>
      <c r="C148" s="756"/>
      <c r="D148" s="757" t="s">
        <v>2</v>
      </c>
      <c r="E148" s="758"/>
      <c r="F148" s="758">
        <v>0</v>
      </c>
      <c r="G148" s="735"/>
      <c r="H148" s="756"/>
      <c r="I148" s="758"/>
      <c r="J148" s="758"/>
      <c r="K148" s="735"/>
      <c r="L148" s="756"/>
      <c r="M148" s="758"/>
      <c r="N148" s="804"/>
      <c r="O148" s="758"/>
    </row>
    <row r="149" spans="1:15">
      <c r="A149" s="716"/>
      <c r="B149" s="715" t="s">
        <v>1302</v>
      </c>
      <c r="C149" s="756"/>
      <c r="D149" s="757" t="s">
        <v>2</v>
      </c>
      <c r="E149" s="758"/>
      <c r="F149" s="758">
        <v>0</v>
      </c>
      <c r="G149" s="735"/>
      <c r="H149" s="756"/>
      <c r="I149" s="758"/>
      <c r="J149" s="758"/>
      <c r="K149" s="735"/>
      <c r="L149" s="756"/>
      <c r="M149" s="758"/>
      <c r="N149" s="804"/>
      <c r="O149" s="758"/>
    </row>
    <row r="150" spans="1:15">
      <c r="A150" s="716"/>
      <c r="B150" s="715" t="s">
        <v>1303</v>
      </c>
      <c r="C150" s="756"/>
      <c r="D150" s="757" t="s">
        <v>2</v>
      </c>
      <c r="E150" s="758"/>
      <c r="F150" s="758">
        <v>0</v>
      </c>
      <c r="G150" s="735"/>
      <c r="H150" s="756"/>
      <c r="I150" s="758"/>
      <c r="J150" s="758"/>
      <c r="K150" s="735"/>
      <c r="L150" s="756"/>
      <c r="M150" s="758"/>
      <c r="N150" s="804"/>
      <c r="O150" s="758"/>
    </row>
    <row r="151" spans="1:15">
      <c r="A151" s="716"/>
      <c r="B151" s="715" t="s">
        <v>1304</v>
      </c>
      <c r="C151" s="756"/>
      <c r="D151" s="757" t="s">
        <v>2</v>
      </c>
      <c r="E151" s="758"/>
      <c r="F151" s="758">
        <v>0</v>
      </c>
      <c r="G151" s="735"/>
      <c r="H151" s="756"/>
      <c r="I151" s="758"/>
      <c r="J151" s="758"/>
      <c r="K151" s="735"/>
      <c r="L151" s="756"/>
      <c r="M151" s="758"/>
      <c r="N151" s="804"/>
      <c r="O151" s="758"/>
    </row>
    <row r="152" spans="1:15">
      <c r="A152" s="716"/>
      <c r="B152" s="715" t="s">
        <v>1305</v>
      </c>
      <c r="C152" s="756"/>
      <c r="D152" s="757" t="s">
        <v>2</v>
      </c>
      <c r="E152" s="758"/>
      <c r="F152" s="758">
        <v>0</v>
      </c>
      <c r="G152" s="735"/>
      <c r="H152" s="756"/>
      <c r="I152" s="758"/>
      <c r="J152" s="758"/>
      <c r="K152" s="735"/>
      <c r="L152" s="756"/>
      <c r="M152" s="758"/>
      <c r="N152" s="804"/>
      <c r="O152" s="758"/>
    </row>
    <row r="153" spans="1:15">
      <c r="A153" s="716"/>
      <c r="B153" s="715" t="s">
        <v>1306</v>
      </c>
      <c r="C153" s="756"/>
      <c r="D153" s="757" t="s">
        <v>2</v>
      </c>
      <c r="E153" s="758"/>
      <c r="F153" s="758">
        <v>0</v>
      </c>
      <c r="G153" s="735"/>
      <c r="H153" s="756"/>
      <c r="I153" s="758"/>
      <c r="J153" s="758"/>
      <c r="K153" s="735"/>
      <c r="L153" s="756"/>
      <c r="M153" s="758"/>
      <c r="N153" s="804"/>
      <c r="O153" s="758"/>
    </row>
    <row r="154" spans="1:15">
      <c r="A154" s="716"/>
      <c r="B154" s="715" t="s">
        <v>1307</v>
      </c>
      <c r="C154" s="756"/>
      <c r="D154" s="757" t="s">
        <v>2</v>
      </c>
      <c r="E154" s="758"/>
      <c r="F154" s="758">
        <v>0</v>
      </c>
      <c r="G154" s="735"/>
      <c r="H154" s="756"/>
      <c r="I154" s="758"/>
      <c r="J154" s="758"/>
      <c r="K154" s="735"/>
      <c r="L154" s="756"/>
      <c r="M154" s="758"/>
      <c r="N154" s="804"/>
      <c r="O154" s="758"/>
    </row>
    <row r="155" spans="1:15">
      <c r="A155" s="716"/>
      <c r="B155" s="715" t="s">
        <v>1308</v>
      </c>
      <c r="C155" s="756"/>
      <c r="D155" s="757" t="s">
        <v>2</v>
      </c>
      <c r="E155" s="758"/>
      <c r="F155" s="758">
        <v>0</v>
      </c>
      <c r="G155" s="735"/>
      <c r="H155" s="756"/>
      <c r="I155" s="758"/>
      <c r="J155" s="758"/>
      <c r="K155" s="735"/>
      <c r="L155" s="756"/>
      <c r="M155" s="758"/>
      <c r="N155" s="804"/>
      <c r="O155" s="758"/>
    </row>
    <row r="156" spans="1:15">
      <c r="A156" s="716"/>
      <c r="B156" s="715" t="s">
        <v>1309</v>
      </c>
      <c r="C156" s="756"/>
      <c r="D156" s="757" t="s">
        <v>2</v>
      </c>
      <c r="E156" s="758"/>
      <c r="F156" s="758">
        <v>0</v>
      </c>
      <c r="G156" s="735"/>
      <c r="H156" s="756"/>
      <c r="I156" s="758"/>
      <c r="J156" s="758"/>
      <c r="K156" s="735"/>
      <c r="L156" s="756"/>
      <c r="M156" s="758"/>
      <c r="N156" s="804"/>
      <c r="O156" s="758"/>
    </row>
    <row r="157" spans="1:15">
      <c r="A157" s="716"/>
      <c r="B157" s="715" t="s">
        <v>1310</v>
      </c>
      <c r="C157" s="756"/>
      <c r="D157" s="757" t="s">
        <v>2</v>
      </c>
      <c r="E157" s="758"/>
      <c r="F157" s="758">
        <v>0</v>
      </c>
      <c r="G157" s="735"/>
      <c r="H157" s="756"/>
      <c r="I157" s="758"/>
      <c r="J157" s="758"/>
      <c r="K157" s="735"/>
      <c r="L157" s="756"/>
      <c r="M157" s="758"/>
      <c r="N157" s="804"/>
      <c r="O157" s="758"/>
    </row>
    <row r="158" spans="1:15">
      <c r="A158" s="716"/>
      <c r="B158" s="715" t="s">
        <v>1311</v>
      </c>
      <c r="C158" s="756"/>
      <c r="D158" s="757" t="s">
        <v>2</v>
      </c>
      <c r="E158" s="758"/>
      <c r="F158" s="758">
        <v>0</v>
      </c>
      <c r="G158" s="735"/>
      <c r="H158" s="756"/>
      <c r="I158" s="758"/>
      <c r="J158" s="758"/>
      <c r="K158" s="735"/>
      <c r="L158" s="756"/>
      <c r="M158" s="758"/>
      <c r="N158" s="804"/>
      <c r="O158" s="758"/>
    </row>
    <row r="159" spans="1:15">
      <c r="A159" s="716"/>
      <c r="B159" s="715" t="s">
        <v>1312</v>
      </c>
      <c r="C159" s="756"/>
      <c r="D159" s="757" t="s">
        <v>2</v>
      </c>
      <c r="E159" s="758"/>
      <c r="F159" s="758">
        <v>0</v>
      </c>
      <c r="G159" s="735"/>
      <c r="H159" s="756"/>
      <c r="I159" s="758"/>
      <c r="J159" s="758"/>
      <c r="K159" s="735"/>
      <c r="L159" s="756"/>
      <c r="M159" s="758"/>
      <c r="N159" s="804"/>
      <c r="O159" s="758"/>
    </row>
    <row r="160" spans="1:15">
      <c r="A160" s="716"/>
      <c r="B160" s="715" t="s">
        <v>1313</v>
      </c>
      <c r="C160" s="756"/>
      <c r="D160" s="757" t="s">
        <v>2</v>
      </c>
      <c r="E160" s="758"/>
      <c r="F160" s="758">
        <v>0</v>
      </c>
      <c r="G160" s="735"/>
      <c r="H160" s="756"/>
      <c r="I160" s="758"/>
      <c r="J160" s="758"/>
      <c r="K160" s="735"/>
      <c r="L160" s="756"/>
      <c r="M160" s="758"/>
      <c r="N160" s="804"/>
      <c r="O160" s="758"/>
    </row>
    <row r="161" spans="1:15">
      <c r="A161" s="716"/>
      <c r="B161" s="715" t="s">
        <v>1314</v>
      </c>
      <c r="C161" s="756"/>
      <c r="D161" s="757" t="s">
        <v>2</v>
      </c>
      <c r="E161" s="758"/>
      <c r="F161" s="758">
        <v>0</v>
      </c>
      <c r="G161" s="735"/>
      <c r="H161" s="756"/>
      <c r="I161" s="758"/>
      <c r="J161" s="758"/>
      <c r="K161" s="735"/>
      <c r="L161" s="756"/>
      <c r="M161" s="758"/>
      <c r="N161" s="804"/>
      <c r="O161" s="758"/>
    </row>
    <row r="162" spans="1:15">
      <c r="A162" s="716"/>
      <c r="B162" s="715" t="s">
        <v>1315</v>
      </c>
      <c r="C162" s="756"/>
      <c r="D162" s="757" t="s">
        <v>2</v>
      </c>
      <c r="E162" s="758"/>
      <c r="F162" s="758">
        <v>0</v>
      </c>
      <c r="G162" s="735"/>
      <c r="H162" s="756"/>
      <c r="I162" s="758"/>
      <c r="J162" s="758"/>
      <c r="K162" s="735"/>
      <c r="L162" s="756"/>
      <c r="M162" s="758"/>
      <c r="N162" s="804"/>
      <c r="O162" s="758"/>
    </row>
    <row r="163" spans="1:15">
      <c r="A163" s="716"/>
      <c r="B163" s="715" t="s">
        <v>1316</v>
      </c>
      <c r="C163" s="756"/>
      <c r="D163" s="757" t="s">
        <v>2</v>
      </c>
      <c r="E163" s="758"/>
      <c r="F163" s="758">
        <v>0</v>
      </c>
      <c r="G163" s="735"/>
      <c r="H163" s="756"/>
      <c r="I163" s="758"/>
      <c r="J163" s="758"/>
      <c r="K163" s="735"/>
      <c r="L163" s="756"/>
      <c r="M163" s="758"/>
      <c r="N163" s="804"/>
      <c r="O163" s="758"/>
    </row>
    <row r="164" spans="1:15">
      <c r="A164" s="716"/>
      <c r="B164" s="715" t="s">
        <v>1317</v>
      </c>
      <c r="C164" s="756"/>
      <c r="D164" s="757" t="s">
        <v>2</v>
      </c>
      <c r="E164" s="758"/>
      <c r="F164" s="758">
        <v>0</v>
      </c>
      <c r="G164" s="735"/>
      <c r="H164" s="756"/>
      <c r="I164" s="758"/>
      <c r="J164" s="758"/>
      <c r="K164" s="735"/>
      <c r="L164" s="756"/>
      <c r="M164" s="758"/>
      <c r="N164" s="804"/>
      <c r="O164" s="758"/>
    </row>
    <row r="165" spans="1:15">
      <c r="A165" s="716"/>
      <c r="B165" s="715" t="s">
        <v>1318</v>
      </c>
      <c r="C165" s="756"/>
      <c r="D165" s="757" t="s">
        <v>2</v>
      </c>
      <c r="E165" s="758"/>
      <c r="F165" s="758">
        <v>0</v>
      </c>
      <c r="G165" s="735"/>
      <c r="H165" s="756"/>
      <c r="I165" s="758"/>
      <c r="J165" s="758"/>
      <c r="K165" s="735"/>
      <c r="L165" s="756"/>
      <c r="M165" s="758"/>
      <c r="N165" s="804"/>
      <c r="O165" s="758"/>
    </row>
    <row r="166" spans="1:15">
      <c r="A166" s="716"/>
      <c r="B166" s="715" t="s">
        <v>1319</v>
      </c>
      <c r="C166" s="756"/>
      <c r="D166" s="757" t="s">
        <v>2</v>
      </c>
      <c r="E166" s="758"/>
      <c r="F166" s="758"/>
      <c r="G166" s="735"/>
      <c r="H166" s="756"/>
      <c r="I166" s="758"/>
      <c r="J166" s="758"/>
      <c r="K166" s="735"/>
      <c r="L166" s="756"/>
      <c r="M166" s="758"/>
      <c r="N166" s="804"/>
      <c r="O166" s="758"/>
    </row>
    <row r="167" spans="1:15">
      <c r="A167" s="716"/>
      <c r="B167" s="715" t="s">
        <v>1320</v>
      </c>
      <c r="C167" s="756"/>
      <c r="D167" s="757" t="s">
        <v>2</v>
      </c>
      <c r="E167" s="758"/>
      <c r="F167" s="758"/>
      <c r="G167" s="735"/>
      <c r="H167" s="756"/>
      <c r="I167" s="758"/>
      <c r="J167" s="758"/>
      <c r="K167" s="735"/>
      <c r="L167" s="756"/>
      <c r="M167" s="758"/>
      <c r="N167" s="804"/>
      <c r="O167" s="758"/>
    </row>
    <row r="168" spans="1:15">
      <c r="A168" s="716"/>
      <c r="B168" s="715" t="s">
        <v>1321</v>
      </c>
      <c r="C168" s="756"/>
      <c r="D168" s="757" t="s">
        <v>2</v>
      </c>
      <c r="E168" s="758"/>
      <c r="F168" s="758"/>
      <c r="G168" s="735"/>
      <c r="H168" s="756"/>
      <c r="I168" s="758"/>
      <c r="J168" s="758"/>
      <c r="K168" s="735"/>
      <c r="L168" s="756"/>
      <c r="M168" s="758"/>
      <c r="N168" s="804"/>
      <c r="O168" s="758"/>
    </row>
    <row r="169" spans="1:15">
      <c r="A169" s="716"/>
      <c r="B169" s="715" t="s">
        <v>1322</v>
      </c>
      <c r="C169" s="756"/>
      <c r="D169" s="757" t="s">
        <v>2</v>
      </c>
      <c r="E169" s="758"/>
      <c r="F169" s="758"/>
      <c r="G169" s="735"/>
      <c r="H169" s="756"/>
      <c r="I169" s="758"/>
      <c r="J169" s="758"/>
      <c r="K169" s="735"/>
      <c r="L169" s="756"/>
      <c r="M169" s="758"/>
      <c r="N169" s="804"/>
      <c r="O169" s="758"/>
    </row>
    <row r="170" spans="1:15">
      <c r="A170" s="716"/>
      <c r="B170" s="715"/>
      <c r="C170" s="756"/>
      <c r="D170" s="757"/>
      <c r="E170" s="758"/>
      <c r="F170" s="758"/>
      <c r="G170" s="735"/>
      <c r="H170" s="756"/>
      <c r="I170" s="758"/>
      <c r="J170" s="758"/>
      <c r="K170" s="735"/>
      <c r="L170" s="756"/>
      <c r="M170" s="758"/>
      <c r="N170" s="804"/>
      <c r="O170" s="758"/>
    </row>
    <row r="171" spans="1:15">
      <c r="A171" s="716"/>
      <c r="B171" s="715"/>
      <c r="C171" s="756"/>
      <c r="D171" s="757"/>
      <c r="E171" s="758"/>
      <c r="F171" s="758"/>
      <c r="G171" s="735"/>
      <c r="H171" s="756"/>
      <c r="I171" s="758"/>
      <c r="J171" s="758"/>
      <c r="K171" s="735"/>
      <c r="L171" s="756"/>
      <c r="M171" s="758"/>
      <c r="N171" s="804"/>
      <c r="O171" s="758"/>
    </row>
    <row r="172" spans="1:15">
      <c r="A172" s="716"/>
      <c r="B172" s="762"/>
      <c r="C172" s="756"/>
      <c r="D172" s="757"/>
      <c r="E172" s="758"/>
      <c r="F172" s="758"/>
      <c r="G172" s="806"/>
      <c r="H172" s="756"/>
      <c r="I172" s="758"/>
      <c r="J172" s="758"/>
      <c r="K172" s="735"/>
      <c r="L172" s="756"/>
      <c r="M172" s="758"/>
      <c r="N172" s="804"/>
      <c r="O172" s="758"/>
    </row>
    <row r="173" spans="1:15">
      <c r="A173" s="720"/>
      <c r="B173" s="721"/>
      <c r="C173" s="756"/>
      <c r="D173" s="757"/>
      <c r="E173" s="758"/>
      <c r="F173" s="758"/>
      <c r="G173" s="806"/>
      <c r="H173" s="756"/>
      <c r="I173" s="758"/>
      <c r="J173" s="758"/>
      <c r="K173" s="745"/>
      <c r="L173" s="756"/>
      <c r="M173" s="758"/>
      <c r="N173" s="804"/>
      <c r="O173" s="758"/>
    </row>
    <row r="174" spans="1:15">
      <c r="A174" s="717" t="s">
        <v>1057</v>
      </c>
      <c r="B174" s="697" t="s">
        <v>1058</v>
      </c>
      <c r="C174" s="756"/>
      <c r="D174" s="757"/>
      <c r="E174" s="758"/>
      <c r="F174" s="758"/>
      <c r="G174" s="806"/>
      <c r="H174" s="756"/>
      <c r="I174" s="758"/>
      <c r="J174" s="758"/>
      <c r="K174" s="735"/>
      <c r="L174" s="756"/>
      <c r="M174" s="758"/>
      <c r="N174" s="804"/>
      <c r="O174" s="758"/>
    </row>
    <row r="175" spans="1:15">
      <c r="A175" s="718"/>
      <c r="B175" s="719" t="s">
        <v>1059</v>
      </c>
      <c r="C175" s="756"/>
      <c r="D175" s="757" t="s">
        <v>2</v>
      </c>
      <c r="E175" s="758"/>
      <c r="F175" s="758">
        <v>0</v>
      </c>
      <c r="G175" s="735"/>
      <c r="H175" s="756"/>
      <c r="I175" s="758"/>
      <c r="J175" s="758"/>
      <c r="K175" s="735"/>
      <c r="L175" s="756"/>
      <c r="M175" s="758"/>
      <c r="N175" s="804"/>
      <c r="O175" s="758"/>
    </row>
    <row r="176" spans="1:15">
      <c r="A176" s="718"/>
      <c r="B176" s="719" t="s">
        <v>1060</v>
      </c>
      <c r="C176" s="756"/>
      <c r="D176" s="757" t="s">
        <v>2</v>
      </c>
      <c r="E176" s="758"/>
      <c r="F176" s="758">
        <v>0</v>
      </c>
      <c r="G176" s="735"/>
      <c r="H176" s="756"/>
      <c r="I176" s="758"/>
      <c r="J176" s="758"/>
      <c r="K176" s="735"/>
      <c r="L176" s="756"/>
      <c r="M176" s="758"/>
      <c r="N176" s="804"/>
      <c r="O176" s="758"/>
    </row>
    <row r="177" spans="1:15">
      <c r="A177" s="718"/>
      <c r="B177" s="719" t="s">
        <v>1061</v>
      </c>
      <c r="C177" s="756"/>
      <c r="D177" s="757" t="s">
        <v>2</v>
      </c>
      <c r="E177" s="758"/>
      <c r="F177" s="758">
        <v>0</v>
      </c>
      <c r="G177" s="735"/>
      <c r="H177" s="756"/>
      <c r="I177" s="758"/>
      <c r="J177" s="758"/>
      <c r="K177" s="735"/>
      <c r="L177" s="756"/>
      <c r="M177" s="758"/>
      <c r="N177" s="804"/>
      <c r="O177" s="758"/>
    </row>
    <row r="178" spans="1:15">
      <c r="A178" s="718"/>
      <c r="B178" s="719" t="s">
        <v>1323</v>
      </c>
      <c r="C178" s="756"/>
      <c r="D178" s="757" t="s">
        <v>2</v>
      </c>
      <c r="E178" s="758"/>
      <c r="F178" s="758">
        <v>0</v>
      </c>
      <c r="G178" s="735"/>
      <c r="H178" s="756"/>
      <c r="I178" s="758"/>
      <c r="J178" s="758"/>
      <c r="K178" s="735"/>
      <c r="L178" s="756"/>
      <c r="M178" s="758"/>
      <c r="N178" s="804"/>
      <c r="O178" s="758"/>
    </row>
    <row r="179" spans="1:15">
      <c r="A179" s="718"/>
      <c r="B179" s="719" t="s">
        <v>1062</v>
      </c>
      <c r="C179" s="756"/>
      <c r="D179" s="757" t="s">
        <v>2</v>
      </c>
      <c r="E179" s="758"/>
      <c r="F179" s="758">
        <v>0</v>
      </c>
      <c r="G179" s="735"/>
      <c r="H179" s="756"/>
      <c r="I179" s="758"/>
      <c r="J179" s="758"/>
      <c r="K179" s="735"/>
      <c r="L179" s="756"/>
      <c r="M179" s="758"/>
      <c r="N179" s="804"/>
      <c r="O179" s="758"/>
    </row>
    <row r="180" spans="1:15">
      <c r="A180" s="718"/>
      <c r="B180" s="719" t="s">
        <v>1063</v>
      </c>
      <c r="C180" s="756"/>
      <c r="D180" s="757" t="s">
        <v>2</v>
      </c>
      <c r="E180" s="758"/>
      <c r="F180" s="758">
        <v>0</v>
      </c>
      <c r="G180" s="735"/>
      <c r="H180" s="756"/>
      <c r="I180" s="758"/>
      <c r="J180" s="758"/>
      <c r="K180" s="735"/>
      <c r="L180" s="756"/>
      <c r="M180" s="758"/>
      <c r="N180" s="804"/>
      <c r="O180" s="758"/>
    </row>
    <row r="181" spans="1:15">
      <c r="A181" s="718"/>
      <c r="B181" s="719" t="s">
        <v>1064</v>
      </c>
      <c r="C181" s="756"/>
      <c r="D181" s="757" t="s">
        <v>2</v>
      </c>
      <c r="E181" s="758"/>
      <c r="F181" s="758">
        <v>0</v>
      </c>
      <c r="G181" s="735"/>
      <c r="H181" s="756"/>
      <c r="I181" s="758"/>
      <c r="J181" s="758"/>
      <c r="K181" s="735"/>
      <c r="L181" s="756"/>
      <c r="M181" s="758"/>
      <c r="N181" s="804"/>
      <c r="O181" s="758"/>
    </row>
    <row r="182" spans="1:15">
      <c r="A182" s="718"/>
      <c r="B182" s="719" t="s">
        <v>1324</v>
      </c>
      <c r="C182" s="756"/>
      <c r="D182" s="757" t="s">
        <v>2</v>
      </c>
      <c r="E182" s="758"/>
      <c r="F182" s="758">
        <v>0</v>
      </c>
      <c r="G182" s="735"/>
      <c r="H182" s="756"/>
      <c r="I182" s="758"/>
      <c r="J182" s="758"/>
      <c r="K182" s="735"/>
      <c r="L182" s="756"/>
      <c r="M182" s="758"/>
      <c r="N182" s="804"/>
      <c r="O182" s="758"/>
    </row>
    <row r="183" spans="1:15">
      <c r="A183" s="718"/>
      <c r="B183" s="719" t="s">
        <v>1065</v>
      </c>
      <c r="C183" s="756"/>
      <c r="D183" s="757" t="s">
        <v>2</v>
      </c>
      <c r="E183" s="758"/>
      <c r="F183" s="758">
        <v>0</v>
      </c>
      <c r="G183" s="735"/>
      <c r="H183" s="756"/>
      <c r="I183" s="758"/>
      <c r="J183" s="758"/>
      <c r="K183" s="735"/>
      <c r="L183" s="756"/>
      <c r="M183" s="758"/>
      <c r="N183" s="804"/>
      <c r="O183" s="758"/>
    </row>
    <row r="184" spans="1:15">
      <c r="A184" s="718"/>
      <c r="B184" s="719" t="s">
        <v>1066</v>
      </c>
      <c r="C184" s="756"/>
      <c r="D184" s="757" t="s">
        <v>2</v>
      </c>
      <c r="E184" s="758"/>
      <c r="F184" s="758">
        <v>0</v>
      </c>
      <c r="G184" s="735"/>
      <c r="H184" s="756"/>
      <c r="I184" s="758"/>
      <c r="J184" s="758"/>
      <c r="K184" s="735"/>
      <c r="L184" s="756"/>
      <c r="M184" s="758"/>
      <c r="N184" s="804"/>
      <c r="O184" s="758"/>
    </row>
    <row r="185" spans="1:15">
      <c r="A185" s="718"/>
      <c r="B185" s="719" t="s">
        <v>1067</v>
      </c>
      <c r="C185" s="756"/>
      <c r="D185" s="757" t="s">
        <v>2</v>
      </c>
      <c r="E185" s="758"/>
      <c r="F185" s="758">
        <v>0</v>
      </c>
      <c r="G185" s="735"/>
      <c r="H185" s="756"/>
      <c r="I185" s="758"/>
      <c r="J185" s="758"/>
      <c r="K185" s="735"/>
      <c r="L185" s="756"/>
      <c r="M185" s="758"/>
      <c r="N185" s="804"/>
      <c r="O185" s="758"/>
    </row>
    <row r="186" spans="1:15">
      <c r="A186" s="718"/>
      <c r="B186" s="719" t="s">
        <v>1068</v>
      </c>
      <c r="C186" s="756"/>
      <c r="D186" s="757" t="s">
        <v>2</v>
      </c>
      <c r="E186" s="758"/>
      <c r="F186" s="758">
        <v>0</v>
      </c>
      <c r="G186" s="735"/>
      <c r="H186" s="756"/>
      <c r="I186" s="758"/>
      <c r="J186" s="758"/>
      <c r="K186" s="735"/>
      <c r="L186" s="756"/>
      <c r="M186" s="758"/>
      <c r="N186" s="804"/>
      <c r="O186" s="758"/>
    </row>
    <row r="187" spans="1:15">
      <c r="A187" s="718"/>
      <c r="B187" s="719" t="s">
        <v>1069</v>
      </c>
      <c r="C187" s="756"/>
      <c r="D187" s="757" t="s">
        <v>2</v>
      </c>
      <c r="E187" s="758"/>
      <c r="F187" s="758">
        <v>0</v>
      </c>
      <c r="G187" s="735"/>
      <c r="H187" s="756"/>
      <c r="I187" s="758"/>
      <c r="J187" s="758"/>
      <c r="K187" s="735"/>
      <c r="L187" s="756"/>
      <c r="M187" s="758"/>
      <c r="N187" s="804"/>
      <c r="O187" s="758"/>
    </row>
    <row r="188" spans="1:15">
      <c r="A188" s="718"/>
      <c r="B188" s="719" t="s">
        <v>1070</v>
      </c>
      <c r="C188" s="756"/>
      <c r="D188" s="757" t="s">
        <v>2</v>
      </c>
      <c r="E188" s="758"/>
      <c r="F188" s="758">
        <v>0</v>
      </c>
      <c r="G188" s="735"/>
      <c r="H188" s="756"/>
      <c r="I188" s="758"/>
      <c r="J188" s="758"/>
      <c r="K188" s="735"/>
      <c r="L188" s="756"/>
      <c r="M188" s="758"/>
      <c r="N188" s="804"/>
      <c r="O188" s="758"/>
    </row>
    <row r="189" spans="1:15">
      <c r="A189" s="718"/>
      <c r="B189" s="719" t="s">
        <v>1071</v>
      </c>
      <c r="C189" s="756"/>
      <c r="D189" s="757" t="s">
        <v>2</v>
      </c>
      <c r="E189" s="758"/>
      <c r="F189" s="758">
        <v>0</v>
      </c>
      <c r="G189" s="735"/>
      <c r="H189" s="756"/>
      <c r="I189" s="758"/>
      <c r="J189" s="758"/>
      <c r="K189" s="735"/>
      <c r="L189" s="756"/>
      <c r="M189" s="758"/>
      <c r="N189" s="804"/>
      <c r="O189" s="758"/>
    </row>
    <row r="190" spans="1:15">
      <c r="A190" s="718"/>
      <c r="B190" s="719" t="s">
        <v>1072</v>
      </c>
      <c r="C190" s="756"/>
      <c r="D190" s="757" t="s">
        <v>2</v>
      </c>
      <c r="E190" s="758"/>
      <c r="F190" s="758">
        <v>0</v>
      </c>
      <c r="G190" s="735"/>
      <c r="H190" s="756"/>
      <c r="I190" s="758"/>
      <c r="J190" s="758"/>
      <c r="K190" s="735"/>
      <c r="L190" s="756"/>
      <c r="M190" s="758"/>
      <c r="N190" s="804"/>
      <c r="O190" s="758"/>
    </row>
    <row r="191" spans="1:15">
      <c r="A191" s="718"/>
      <c r="B191" s="719" t="s">
        <v>1073</v>
      </c>
      <c r="C191" s="756"/>
      <c r="D191" s="757" t="s">
        <v>2</v>
      </c>
      <c r="E191" s="758"/>
      <c r="F191" s="758">
        <v>0</v>
      </c>
      <c r="G191" s="735"/>
      <c r="H191" s="756"/>
      <c r="I191" s="758"/>
      <c r="J191" s="758"/>
      <c r="K191" s="735"/>
      <c r="L191" s="756"/>
      <c r="M191" s="758"/>
      <c r="N191" s="804"/>
      <c r="O191" s="758"/>
    </row>
    <row r="192" spans="1:15">
      <c r="A192" s="718"/>
      <c r="B192" s="719" t="s">
        <v>1074</v>
      </c>
      <c r="C192" s="756"/>
      <c r="D192" s="757" t="s">
        <v>2</v>
      </c>
      <c r="E192" s="758"/>
      <c r="F192" s="758">
        <v>0</v>
      </c>
      <c r="G192" s="735"/>
      <c r="H192" s="756"/>
      <c r="I192" s="758"/>
      <c r="J192" s="758"/>
      <c r="K192" s="735"/>
      <c r="L192" s="756"/>
      <c r="M192" s="758"/>
      <c r="N192" s="804"/>
      <c r="O192" s="758"/>
    </row>
    <row r="193" spans="1:15">
      <c r="A193" s="718"/>
      <c r="B193" s="719" t="s">
        <v>1166</v>
      </c>
      <c r="C193" s="756"/>
      <c r="D193" s="757" t="s">
        <v>2</v>
      </c>
      <c r="E193" s="758"/>
      <c r="F193" s="758">
        <v>0</v>
      </c>
      <c r="G193" s="735"/>
      <c r="H193" s="756"/>
      <c r="I193" s="758"/>
      <c r="J193" s="758"/>
      <c r="K193" s="735"/>
      <c r="L193" s="756"/>
      <c r="M193" s="758"/>
      <c r="N193" s="804"/>
      <c r="O193" s="758"/>
    </row>
    <row r="194" spans="1:15">
      <c r="A194" s="718"/>
      <c r="B194" s="719" t="s">
        <v>1075</v>
      </c>
      <c r="C194" s="756"/>
      <c r="D194" s="757" t="s">
        <v>2</v>
      </c>
      <c r="E194" s="758"/>
      <c r="F194" s="758">
        <v>0</v>
      </c>
      <c r="G194" s="735"/>
      <c r="H194" s="756"/>
      <c r="I194" s="758"/>
      <c r="J194" s="758"/>
      <c r="K194" s="735"/>
      <c r="L194" s="756"/>
      <c r="M194" s="758"/>
      <c r="N194" s="804"/>
      <c r="O194" s="758"/>
    </row>
    <row r="195" spans="1:15">
      <c r="A195" s="718"/>
      <c r="B195" s="719" t="s">
        <v>1076</v>
      </c>
      <c r="C195" s="756"/>
      <c r="D195" s="757" t="s">
        <v>2</v>
      </c>
      <c r="E195" s="758"/>
      <c r="F195" s="758">
        <v>0</v>
      </c>
      <c r="G195" s="735"/>
      <c r="H195" s="756"/>
      <c r="I195" s="758"/>
      <c r="J195" s="758"/>
      <c r="K195" s="735"/>
      <c r="L195" s="756"/>
      <c r="M195" s="758"/>
      <c r="N195" s="804"/>
      <c r="O195" s="758"/>
    </row>
    <row r="196" spans="1:15">
      <c r="A196" s="718"/>
      <c r="B196" s="719" t="s">
        <v>1077</v>
      </c>
      <c r="C196" s="756"/>
      <c r="D196" s="757" t="s">
        <v>2</v>
      </c>
      <c r="E196" s="758"/>
      <c r="F196" s="758">
        <v>0</v>
      </c>
      <c r="G196" s="735"/>
      <c r="H196" s="756"/>
      <c r="I196" s="758"/>
      <c r="J196" s="758"/>
      <c r="K196" s="735"/>
      <c r="L196" s="756"/>
      <c r="M196" s="758"/>
      <c r="N196" s="804"/>
      <c r="O196" s="758"/>
    </row>
    <row r="197" spans="1:15">
      <c r="A197" s="718"/>
      <c r="B197" s="719" t="s">
        <v>1078</v>
      </c>
      <c r="C197" s="756"/>
      <c r="D197" s="757" t="s">
        <v>2</v>
      </c>
      <c r="E197" s="758"/>
      <c r="F197" s="758">
        <v>0</v>
      </c>
      <c r="G197" s="735"/>
      <c r="H197" s="756"/>
      <c r="I197" s="758"/>
      <c r="J197" s="758"/>
      <c r="K197" s="735"/>
      <c r="L197" s="756"/>
      <c r="M197" s="758"/>
      <c r="N197" s="804"/>
      <c r="O197" s="758"/>
    </row>
    <row r="198" spans="1:15">
      <c r="A198" s="718"/>
      <c r="B198" s="719" t="s">
        <v>1079</v>
      </c>
      <c r="C198" s="756"/>
      <c r="D198" s="757" t="s">
        <v>2</v>
      </c>
      <c r="E198" s="758"/>
      <c r="F198" s="758">
        <v>0</v>
      </c>
      <c r="G198" s="735"/>
      <c r="H198" s="756"/>
      <c r="I198" s="758"/>
      <c r="J198" s="758"/>
      <c r="K198" s="735"/>
      <c r="L198" s="756"/>
      <c r="M198" s="758"/>
      <c r="N198" s="804"/>
      <c r="O198" s="758"/>
    </row>
    <row r="199" spans="1:15">
      <c r="A199" s="718"/>
      <c r="B199" s="719" t="s">
        <v>1080</v>
      </c>
      <c r="C199" s="756"/>
      <c r="D199" s="757" t="s">
        <v>2</v>
      </c>
      <c r="E199" s="758"/>
      <c r="F199" s="758">
        <v>0</v>
      </c>
      <c r="G199" s="735"/>
      <c r="H199" s="756"/>
      <c r="I199" s="758"/>
      <c r="J199" s="758"/>
      <c r="K199" s="735"/>
      <c r="L199" s="756"/>
      <c r="M199" s="758"/>
      <c r="N199" s="804"/>
      <c r="O199" s="758"/>
    </row>
    <row r="200" spans="1:15">
      <c r="A200" s="718"/>
      <c r="B200" s="719" t="s">
        <v>1081</v>
      </c>
      <c r="C200" s="756"/>
      <c r="D200" s="757" t="s">
        <v>2</v>
      </c>
      <c r="E200" s="758"/>
      <c r="F200" s="758">
        <v>0</v>
      </c>
      <c r="G200" s="735"/>
      <c r="H200" s="756"/>
      <c r="I200" s="758"/>
      <c r="J200" s="758"/>
      <c r="K200" s="735"/>
      <c r="L200" s="756"/>
      <c r="M200" s="758"/>
      <c r="N200" s="804"/>
      <c r="O200" s="758"/>
    </row>
    <row r="201" spans="1:15">
      <c r="A201" s="718"/>
      <c r="B201" s="719" t="s">
        <v>1082</v>
      </c>
      <c r="C201" s="756"/>
      <c r="D201" s="757" t="s">
        <v>2</v>
      </c>
      <c r="E201" s="758"/>
      <c r="F201" s="758">
        <v>0</v>
      </c>
      <c r="G201" s="735"/>
      <c r="H201" s="756"/>
      <c r="I201" s="758"/>
      <c r="J201" s="758"/>
      <c r="K201" s="735"/>
      <c r="L201" s="756"/>
      <c r="M201" s="758"/>
      <c r="N201" s="804"/>
      <c r="O201" s="758"/>
    </row>
    <row r="202" spans="1:15">
      <c r="A202" s="718"/>
      <c r="B202" s="719" t="s">
        <v>1083</v>
      </c>
      <c r="C202" s="756"/>
      <c r="D202" s="757" t="s">
        <v>2</v>
      </c>
      <c r="E202" s="758"/>
      <c r="F202" s="758">
        <v>0</v>
      </c>
      <c r="G202" s="735"/>
      <c r="H202" s="756"/>
      <c r="I202" s="758"/>
      <c r="J202" s="758"/>
      <c r="K202" s="735"/>
      <c r="L202" s="756"/>
      <c r="M202" s="758"/>
      <c r="N202" s="804"/>
      <c r="O202" s="758"/>
    </row>
    <row r="203" spans="1:15">
      <c r="A203" s="718"/>
      <c r="B203" s="719" t="s">
        <v>1084</v>
      </c>
      <c r="C203" s="756"/>
      <c r="D203" s="757" t="s">
        <v>2</v>
      </c>
      <c r="E203" s="758"/>
      <c r="F203" s="758">
        <v>0</v>
      </c>
      <c r="G203" s="735"/>
      <c r="H203" s="756"/>
      <c r="I203" s="758"/>
      <c r="J203" s="758"/>
      <c r="K203" s="735"/>
      <c r="L203" s="756"/>
      <c r="M203" s="758"/>
      <c r="N203" s="804"/>
      <c r="O203" s="758"/>
    </row>
    <row r="204" spans="1:15">
      <c r="A204" s="718"/>
      <c r="B204" s="719" t="s">
        <v>1085</v>
      </c>
      <c r="C204" s="756"/>
      <c r="D204" s="757" t="s">
        <v>2</v>
      </c>
      <c r="E204" s="758"/>
      <c r="F204" s="758">
        <v>0</v>
      </c>
      <c r="G204" s="735"/>
      <c r="H204" s="756"/>
      <c r="I204" s="758"/>
      <c r="J204" s="758"/>
      <c r="K204" s="735"/>
      <c r="L204" s="756"/>
      <c r="M204" s="758"/>
      <c r="N204" s="804"/>
      <c r="O204" s="758"/>
    </row>
    <row r="205" spans="1:15">
      <c r="A205" s="718"/>
      <c r="B205" s="719" t="s">
        <v>1086</v>
      </c>
      <c r="C205" s="756"/>
      <c r="D205" s="757" t="s">
        <v>2</v>
      </c>
      <c r="E205" s="758"/>
      <c r="F205" s="758">
        <v>0</v>
      </c>
      <c r="G205" s="735"/>
      <c r="H205" s="756"/>
      <c r="I205" s="758"/>
      <c r="J205" s="758"/>
      <c r="K205" s="735"/>
      <c r="L205" s="756"/>
      <c r="M205" s="758"/>
      <c r="N205" s="804"/>
      <c r="O205" s="758"/>
    </row>
    <row r="206" spans="1:15">
      <c r="A206" s="718"/>
      <c r="B206" s="719" t="s">
        <v>1087</v>
      </c>
      <c r="C206" s="756"/>
      <c r="D206" s="757" t="s">
        <v>2</v>
      </c>
      <c r="E206" s="758"/>
      <c r="F206" s="758">
        <v>0</v>
      </c>
      <c r="G206" s="735"/>
      <c r="H206" s="756"/>
      <c r="I206" s="758"/>
      <c r="J206" s="758"/>
      <c r="K206" s="735"/>
      <c r="L206" s="756"/>
      <c r="M206" s="758"/>
      <c r="N206" s="804"/>
      <c r="O206" s="758"/>
    </row>
    <row r="207" spans="1:15">
      <c r="A207" s="718"/>
      <c r="B207" s="719" t="s">
        <v>1088</v>
      </c>
      <c r="C207" s="756"/>
      <c r="D207" s="757" t="s">
        <v>2</v>
      </c>
      <c r="E207" s="758"/>
      <c r="F207" s="758">
        <v>0</v>
      </c>
      <c r="G207" s="735"/>
      <c r="H207" s="756"/>
      <c r="I207" s="758"/>
      <c r="J207" s="758"/>
      <c r="K207" s="735"/>
      <c r="L207" s="756"/>
      <c r="M207" s="758"/>
      <c r="N207" s="804"/>
      <c r="O207" s="758"/>
    </row>
    <row r="208" spans="1:15">
      <c r="A208" s="718"/>
      <c r="B208" s="719" t="s">
        <v>1089</v>
      </c>
      <c r="C208" s="756"/>
      <c r="D208" s="757" t="s">
        <v>2</v>
      </c>
      <c r="E208" s="758"/>
      <c r="F208" s="758">
        <v>0</v>
      </c>
      <c r="G208" s="735"/>
      <c r="H208" s="756"/>
      <c r="I208" s="758"/>
      <c r="J208" s="758"/>
      <c r="K208" s="735"/>
      <c r="L208" s="756"/>
      <c r="M208" s="758"/>
      <c r="N208" s="804"/>
      <c r="O208" s="758"/>
    </row>
    <row r="209" spans="1:15">
      <c r="A209" s="718"/>
      <c r="B209" s="719" t="s">
        <v>1090</v>
      </c>
      <c r="C209" s="756"/>
      <c r="D209" s="757" t="s">
        <v>2</v>
      </c>
      <c r="E209" s="758"/>
      <c r="F209" s="758">
        <v>0</v>
      </c>
      <c r="G209" s="735"/>
      <c r="H209" s="756"/>
      <c r="I209" s="758"/>
      <c r="J209" s="758"/>
      <c r="K209" s="735"/>
      <c r="L209" s="756"/>
      <c r="M209" s="758"/>
      <c r="N209" s="804"/>
      <c r="O209" s="758"/>
    </row>
    <row r="210" spans="1:15">
      <c r="A210" s="718"/>
      <c r="B210" s="719" t="s">
        <v>1091</v>
      </c>
      <c r="C210" s="756"/>
      <c r="D210" s="757" t="s">
        <v>2</v>
      </c>
      <c r="E210" s="758"/>
      <c r="F210" s="758">
        <v>0</v>
      </c>
      <c r="G210" s="735"/>
      <c r="H210" s="756"/>
      <c r="I210" s="758"/>
      <c r="J210" s="758"/>
      <c r="K210" s="735"/>
      <c r="L210" s="756"/>
      <c r="M210" s="758"/>
      <c r="N210" s="804"/>
      <c r="O210" s="758"/>
    </row>
    <row r="211" spans="1:15">
      <c r="A211" s="718"/>
      <c r="B211" s="719" t="s">
        <v>1092</v>
      </c>
      <c r="C211" s="756"/>
      <c r="D211" s="757" t="s">
        <v>2</v>
      </c>
      <c r="E211" s="758"/>
      <c r="F211" s="758">
        <v>0</v>
      </c>
      <c r="G211" s="735"/>
      <c r="H211" s="756"/>
      <c r="I211" s="758"/>
      <c r="J211" s="758"/>
      <c r="K211" s="735"/>
      <c r="L211" s="756"/>
      <c r="M211" s="758"/>
      <c r="N211" s="804"/>
      <c r="O211" s="758"/>
    </row>
    <row r="212" spans="1:15">
      <c r="A212" s="718"/>
      <c r="B212" s="719" t="s">
        <v>1093</v>
      </c>
      <c r="C212" s="756"/>
      <c r="D212" s="757" t="s">
        <v>2</v>
      </c>
      <c r="E212" s="758"/>
      <c r="F212" s="758">
        <v>0</v>
      </c>
      <c r="G212" s="735"/>
      <c r="H212" s="756"/>
      <c r="I212" s="758"/>
      <c r="J212" s="758"/>
      <c r="K212" s="735"/>
      <c r="L212" s="756"/>
      <c r="M212" s="758"/>
      <c r="N212" s="804"/>
      <c r="O212" s="758"/>
    </row>
    <row r="213" spans="1:15">
      <c r="A213" s="718"/>
      <c r="B213" s="719" t="s">
        <v>1094</v>
      </c>
      <c r="C213" s="756"/>
      <c r="D213" s="757" t="s">
        <v>2</v>
      </c>
      <c r="E213" s="758"/>
      <c r="F213" s="758">
        <v>0</v>
      </c>
      <c r="G213" s="735"/>
      <c r="H213" s="756"/>
      <c r="I213" s="758"/>
      <c r="J213" s="758"/>
      <c r="K213" s="735"/>
      <c r="L213" s="756"/>
      <c r="M213" s="758"/>
      <c r="N213" s="804"/>
      <c r="O213" s="758" t="s">
        <v>1690</v>
      </c>
    </row>
    <row r="214" spans="1:15">
      <c r="A214" s="718"/>
      <c r="B214" s="719" t="s">
        <v>1095</v>
      </c>
      <c r="C214" s="756"/>
      <c r="D214" s="757" t="s">
        <v>2</v>
      </c>
      <c r="E214" s="758"/>
      <c r="F214" s="758">
        <v>0</v>
      </c>
      <c r="G214" s="735"/>
      <c r="H214" s="756"/>
      <c r="I214" s="758"/>
      <c r="J214" s="758"/>
      <c r="K214" s="735"/>
      <c r="L214" s="756"/>
      <c r="M214" s="758"/>
      <c r="N214" s="804"/>
      <c r="O214" s="758" t="s">
        <v>1690</v>
      </c>
    </row>
    <row r="215" spans="1:15">
      <c r="A215" s="718"/>
      <c r="B215" s="719" t="s">
        <v>1096</v>
      </c>
      <c r="C215" s="756"/>
      <c r="D215" s="757" t="s">
        <v>2</v>
      </c>
      <c r="E215" s="758"/>
      <c r="F215" s="758">
        <v>0</v>
      </c>
      <c r="G215" s="735"/>
      <c r="H215" s="756"/>
      <c r="I215" s="758"/>
      <c r="J215" s="758"/>
      <c r="K215" s="735"/>
      <c r="L215" s="756"/>
      <c r="M215" s="758"/>
      <c r="N215" s="804"/>
      <c r="O215" s="758"/>
    </row>
    <row r="216" spans="1:15">
      <c r="A216" s="718"/>
      <c r="B216" s="719" t="s">
        <v>1097</v>
      </c>
      <c r="C216" s="756"/>
      <c r="D216" s="757" t="s">
        <v>2</v>
      </c>
      <c r="E216" s="758"/>
      <c r="F216" s="758">
        <v>0</v>
      </c>
      <c r="G216" s="735"/>
      <c r="H216" s="756"/>
      <c r="I216" s="758"/>
      <c r="J216" s="758"/>
      <c r="K216" s="735"/>
      <c r="L216" s="756"/>
      <c r="M216" s="758"/>
      <c r="N216" s="804"/>
      <c r="O216" s="758"/>
    </row>
    <row r="217" spans="1:15">
      <c r="A217" s="718"/>
      <c r="B217" s="719" t="s">
        <v>1098</v>
      </c>
      <c r="C217" s="756"/>
      <c r="D217" s="757" t="s">
        <v>2</v>
      </c>
      <c r="E217" s="758"/>
      <c r="F217" s="758">
        <v>0</v>
      </c>
      <c r="G217" s="735"/>
      <c r="H217" s="756"/>
      <c r="I217" s="758"/>
      <c r="J217" s="758"/>
      <c r="K217" s="735"/>
      <c r="L217" s="756"/>
      <c r="M217" s="758"/>
      <c r="N217" s="804"/>
      <c r="O217" s="758"/>
    </row>
    <row r="218" spans="1:15">
      <c r="A218" s="718"/>
      <c r="B218" s="719" t="s">
        <v>1325</v>
      </c>
      <c r="C218" s="756"/>
      <c r="D218" s="757" t="s">
        <v>2</v>
      </c>
      <c r="E218" s="758"/>
      <c r="F218" s="758"/>
      <c r="G218" s="735"/>
      <c r="H218" s="756"/>
      <c r="I218" s="758"/>
      <c r="J218" s="758"/>
      <c r="K218" s="735"/>
      <c r="L218" s="756"/>
      <c r="M218" s="758"/>
      <c r="N218" s="804"/>
      <c r="O218" s="758"/>
    </row>
    <row r="219" spans="1:15">
      <c r="A219" s="718"/>
      <c r="B219" s="719" t="s">
        <v>1326</v>
      </c>
      <c r="C219" s="756"/>
      <c r="D219" s="757" t="s">
        <v>2</v>
      </c>
      <c r="E219" s="758"/>
      <c r="F219" s="758"/>
      <c r="G219" s="735"/>
      <c r="H219" s="756"/>
      <c r="I219" s="758"/>
      <c r="J219" s="758"/>
      <c r="K219" s="735"/>
      <c r="L219" s="756"/>
      <c r="M219" s="758"/>
      <c r="N219" s="804"/>
      <c r="O219" s="758"/>
    </row>
    <row r="220" spans="1:15">
      <c r="A220" s="718"/>
      <c r="B220" s="719" t="s">
        <v>1327</v>
      </c>
      <c r="C220" s="756"/>
      <c r="D220" s="757" t="s">
        <v>2</v>
      </c>
      <c r="E220" s="758"/>
      <c r="F220" s="758"/>
      <c r="G220" s="735"/>
      <c r="H220" s="756"/>
      <c r="I220" s="758"/>
      <c r="J220" s="758"/>
      <c r="K220" s="735"/>
      <c r="L220" s="756"/>
      <c r="M220" s="758"/>
      <c r="N220" s="804"/>
      <c r="O220" s="758"/>
    </row>
    <row r="221" spans="1:15">
      <c r="A221" s="718"/>
      <c r="B221" s="719" t="s">
        <v>1328</v>
      </c>
      <c r="C221" s="756"/>
      <c r="D221" s="757" t="s">
        <v>2</v>
      </c>
      <c r="E221" s="758"/>
      <c r="F221" s="758"/>
      <c r="G221" s="735"/>
      <c r="H221" s="756"/>
      <c r="I221" s="758"/>
      <c r="J221" s="758"/>
      <c r="K221" s="735"/>
      <c r="L221" s="756"/>
      <c r="M221" s="758"/>
      <c r="N221" s="804"/>
      <c r="O221" s="758"/>
    </row>
    <row r="222" spans="1:15">
      <c r="A222" s="718"/>
      <c r="B222" s="719" t="s">
        <v>1329</v>
      </c>
      <c r="C222" s="756"/>
      <c r="D222" s="757" t="s">
        <v>2</v>
      </c>
      <c r="E222" s="758"/>
      <c r="F222" s="758"/>
      <c r="G222" s="735"/>
      <c r="H222" s="756"/>
      <c r="I222" s="758"/>
      <c r="J222" s="758"/>
      <c r="K222" s="735"/>
      <c r="L222" s="756"/>
      <c r="M222" s="758"/>
      <c r="N222" s="804"/>
      <c r="O222" s="758"/>
    </row>
    <row r="223" spans="1:15">
      <c r="A223" s="718"/>
      <c r="B223" s="719" t="s">
        <v>1330</v>
      </c>
      <c r="C223" s="756"/>
      <c r="D223" s="757" t="s">
        <v>2</v>
      </c>
      <c r="E223" s="758"/>
      <c r="F223" s="758"/>
      <c r="G223" s="735"/>
      <c r="H223" s="756"/>
      <c r="I223" s="758"/>
      <c r="J223" s="758"/>
      <c r="K223" s="735"/>
      <c r="L223" s="756"/>
      <c r="M223" s="758"/>
      <c r="N223" s="804"/>
      <c r="O223" s="758"/>
    </row>
    <row r="224" spans="1:15">
      <c r="A224" s="718"/>
      <c r="B224" s="719" t="s">
        <v>1331</v>
      </c>
      <c r="C224" s="756"/>
      <c r="D224" s="757" t="s">
        <v>2</v>
      </c>
      <c r="E224" s="758"/>
      <c r="F224" s="758"/>
      <c r="G224" s="735"/>
      <c r="H224" s="756"/>
      <c r="I224" s="758"/>
      <c r="J224" s="758"/>
      <c r="K224" s="735"/>
      <c r="L224" s="756"/>
      <c r="M224" s="758"/>
      <c r="N224" s="804"/>
      <c r="O224" s="758"/>
    </row>
    <row r="225" spans="1:15">
      <c r="A225" s="718"/>
      <c r="B225" s="719" t="s">
        <v>1332</v>
      </c>
      <c r="C225" s="756"/>
      <c r="D225" s="757" t="s">
        <v>2</v>
      </c>
      <c r="E225" s="758"/>
      <c r="F225" s="758"/>
      <c r="G225" s="735"/>
      <c r="H225" s="756"/>
      <c r="I225" s="758"/>
      <c r="J225" s="758"/>
      <c r="K225" s="735"/>
      <c r="L225" s="756"/>
      <c r="M225" s="758"/>
      <c r="N225" s="804"/>
      <c r="O225" s="758"/>
    </row>
    <row r="226" spans="1:15">
      <c r="A226" s="718"/>
      <c r="B226" s="719" t="s">
        <v>1333</v>
      </c>
      <c r="C226" s="756"/>
      <c r="D226" s="757" t="s">
        <v>2</v>
      </c>
      <c r="E226" s="758"/>
      <c r="F226" s="758"/>
      <c r="G226" s="735"/>
      <c r="H226" s="756"/>
      <c r="I226" s="758"/>
      <c r="J226" s="758"/>
      <c r="K226" s="735"/>
      <c r="L226" s="756"/>
      <c r="M226" s="758"/>
      <c r="N226" s="804"/>
      <c r="O226" s="758"/>
    </row>
    <row r="227" spans="1:15">
      <c r="A227" s="718"/>
      <c r="B227" s="719"/>
      <c r="C227" s="756"/>
      <c r="D227" s="757"/>
      <c r="E227" s="758"/>
      <c r="F227" s="758"/>
      <c r="G227" s="807"/>
      <c r="H227" s="756"/>
      <c r="I227" s="758"/>
      <c r="J227" s="758"/>
      <c r="K227" s="735"/>
      <c r="L227" s="756"/>
      <c r="M227" s="758"/>
      <c r="N227" s="758"/>
      <c r="O227" s="758"/>
    </row>
    <row r="228" spans="1:15">
      <c r="A228" s="720"/>
      <c r="B228" s="721"/>
      <c r="C228" s="756"/>
      <c r="D228" s="757"/>
      <c r="E228" s="758"/>
      <c r="F228" s="758">
        <v>0</v>
      </c>
      <c r="G228" s="807"/>
      <c r="H228" s="756"/>
      <c r="I228" s="758"/>
      <c r="J228" s="758"/>
      <c r="K228" s="745"/>
      <c r="L228" s="756"/>
      <c r="M228" s="758"/>
      <c r="N228" s="758"/>
      <c r="O228" s="758"/>
    </row>
    <row r="229" spans="1:15">
      <c r="A229" s="720"/>
      <c r="B229" s="721"/>
      <c r="C229" s="756"/>
      <c r="D229" s="757"/>
      <c r="E229" s="758"/>
      <c r="F229" s="758"/>
      <c r="G229" s="807"/>
      <c r="H229" s="756"/>
      <c r="I229" s="758"/>
      <c r="J229" s="758"/>
      <c r="K229" s="745"/>
      <c r="L229" s="756"/>
      <c r="M229" s="758"/>
      <c r="N229" s="758"/>
      <c r="O229" s="758"/>
    </row>
    <row r="230" spans="1:15">
      <c r="A230" s="786"/>
      <c r="B230" s="787"/>
      <c r="C230" s="769"/>
      <c r="D230" s="770"/>
      <c r="E230" s="771"/>
      <c r="F230" s="771"/>
      <c r="G230" s="746"/>
      <c r="H230" s="769"/>
      <c r="I230" s="771"/>
      <c r="J230" s="771"/>
      <c r="K230" s="788"/>
      <c r="L230" s="769"/>
      <c r="M230" s="771"/>
      <c r="N230" s="771"/>
      <c r="O230" s="771"/>
    </row>
    <row r="231" spans="1:15">
      <c r="A231" s="783"/>
      <c r="B231" s="784" t="s">
        <v>1099</v>
      </c>
      <c r="C231" s="776"/>
      <c r="D231" s="777"/>
      <c r="E231" s="778"/>
      <c r="F231" s="778">
        <v>9266030</v>
      </c>
      <c r="G231" s="740"/>
      <c r="H231" s="776"/>
      <c r="I231" s="778"/>
      <c r="J231" s="778"/>
      <c r="K231" s="779"/>
      <c r="L231" s="776"/>
      <c r="M231" s="778"/>
      <c r="N231" s="776"/>
      <c r="O231" s="778"/>
    </row>
    <row r="232" spans="1:15">
      <c r="A232" s="713">
        <v>2.6</v>
      </c>
      <c r="B232" s="714" t="s">
        <v>96</v>
      </c>
      <c r="C232" s="773"/>
      <c r="D232" s="774"/>
      <c r="E232" s="775"/>
      <c r="F232" s="775"/>
      <c r="G232" s="743"/>
      <c r="H232" s="773"/>
      <c r="I232" s="775"/>
      <c r="J232" s="775"/>
      <c r="K232" s="782"/>
      <c r="L232" s="773"/>
      <c r="M232" s="775"/>
      <c r="N232" s="775"/>
      <c r="O232" s="775"/>
    </row>
    <row r="233" spans="1:15">
      <c r="A233" s="717"/>
      <c r="B233" s="722" t="s">
        <v>1100</v>
      </c>
      <c r="C233" s="756"/>
      <c r="D233" s="757" t="s">
        <v>2</v>
      </c>
      <c r="E233" s="758">
        <v>6230</v>
      </c>
      <c r="F233" s="758">
        <v>1096480</v>
      </c>
      <c r="G233" s="735"/>
      <c r="H233" s="756"/>
      <c r="I233" s="758"/>
      <c r="J233" s="758"/>
      <c r="K233" s="736"/>
      <c r="L233" s="756"/>
      <c r="M233" s="758"/>
      <c r="N233" s="804"/>
      <c r="O233" s="758"/>
    </row>
    <row r="234" spans="1:15">
      <c r="A234" s="717"/>
      <c r="B234" s="722" t="s">
        <v>1101</v>
      </c>
      <c r="C234" s="756"/>
      <c r="D234" s="757" t="s">
        <v>2</v>
      </c>
      <c r="E234" s="758">
        <v>3780</v>
      </c>
      <c r="F234" s="758">
        <v>56700</v>
      </c>
      <c r="G234" s="735"/>
      <c r="H234" s="756"/>
      <c r="I234" s="758"/>
      <c r="J234" s="758"/>
      <c r="K234" s="736"/>
      <c r="L234" s="756"/>
      <c r="M234" s="758"/>
      <c r="N234" s="804"/>
      <c r="O234" s="758"/>
    </row>
    <row r="235" spans="1:15">
      <c r="A235" s="717"/>
      <c r="B235" s="722" t="s">
        <v>1102</v>
      </c>
      <c r="C235" s="756"/>
      <c r="D235" s="757" t="s">
        <v>2</v>
      </c>
      <c r="E235" s="758">
        <v>1990</v>
      </c>
      <c r="F235" s="758">
        <v>376110</v>
      </c>
      <c r="G235" s="735"/>
      <c r="H235" s="756"/>
      <c r="I235" s="758"/>
      <c r="J235" s="758"/>
      <c r="K235" s="736"/>
      <c r="L235" s="756"/>
      <c r="M235" s="758"/>
      <c r="N235" s="804"/>
      <c r="O235" s="758"/>
    </row>
    <row r="236" spans="1:15">
      <c r="A236" s="717"/>
      <c r="B236" s="722" t="s">
        <v>1103</v>
      </c>
      <c r="C236" s="756"/>
      <c r="D236" s="757" t="s">
        <v>2</v>
      </c>
      <c r="E236" s="758">
        <v>11095</v>
      </c>
      <c r="F236" s="758">
        <v>2041480</v>
      </c>
      <c r="G236" s="735"/>
      <c r="H236" s="756"/>
      <c r="I236" s="758"/>
      <c r="J236" s="758"/>
      <c r="K236" s="736"/>
      <c r="L236" s="756"/>
      <c r="M236" s="758"/>
      <c r="N236" s="804"/>
      <c r="O236" s="758"/>
    </row>
    <row r="237" spans="1:15">
      <c r="A237" s="717"/>
      <c r="B237" s="722" t="s">
        <v>1104</v>
      </c>
      <c r="C237" s="756"/>
      <c r="D237" s="757" t="s">
        <v>2</v>
      </c>
      <c r="E237" s="758">
        <v>11900</v>
      </c>
      <c r="F237" s="758">
        <v>1618400</v>
      </c>
      <c r="G237" s="735"/>
      <c r="H237" s="756"/>
      <c r="I237" s="758"/>
      <c r="J237" s="758"/>
      <c r="K237" s="736"/>
      <c r="L237" s="756"/>
      <c r="M237" s="758"/>
      <c r="N237" s="804"/>
      <c r="O237" s="758"/>
    </row>
    <row r="238" spans="1:15">
      <c r="A238" s="717"/>
      <c r="B238" s="722" t="s">
        <v>1380</v>
      </c>
      <c r="C238" s="756"/>
      <c r="D238" s="757" t="s">
        <v>2</v>
      </c>
      <c r="E238" s="758"/>
      <c r="F238" s="758"/>
      <c r="G238" s="735"/>
      <c r="H238" s="756"/>
      <c r="I238" s="758"/>
      <c r="J238" s="758"/>
      <c r="K238" s="736"/>
      <c r="L238" s="756"/>
      <c r="M238" s="758"/>
      <c r="N238" s="804"/>
      <c r="O238" s="758"/>
    </row>
    <row r="239" spans="1:15">
      <c r="A239" s="717"/>
      <c r="B239" s="722" t="s">
        <v>1105</v>
      </c>
      <c r="C239" s="926"/>
      <c r="D239" s="757" t="s">
        <v>2</v>
      </c>
      <c r="E239" s="758">
        <v>3295</v>
      </c>
      <c r="F239" s="758">
        <v>9885</v>
      </c>
      <c r="G239" s="806"/>
      <c r="H239" s="926"/>
      <c r="I239" s="758"/>
      <c r="J239" s="758"/>
      <c r="K239" s="806"/>
      <c r="L239" s="926"/>
      <c r="M239" s="758"/>
      <c r="N239" s="804"/>
      <c r="O239" s="758"/>
    </row>
    <row r="240" spans="1:15">
      <c r="A240" s="717"/>
      <c r="B240" s="722" t="s">
        <v>1106</v>
      </c>
      <c r="C240" s="926"/>
      <c r="D240" s="757" t="s">
        <v>2</v>
      </c>
      <c r="E240" s="758">
        <v>1940</v>
      </c>
      <c r="F240" s="758">
        <v>5820</v>
      </c>
      <c r="G240" s="735"/>
      <c r="H240" s="756"/>
      <c r="I240" s="758"/>
      <c r="J240" s="758"/>
      <c r="K240" s="736"/>
      <c r="L240" s="756"/>
      <c r="M240" s="758"/>
      <c r="N240" s="804"/>
      <c r="O240" s="758"/>
    </row>
    <row r="241" spans="1:15">
      <c r="A241" s="717"/>
      <c r="B241" s="722" t="s">
        <v>1107</v>
      </c>
      <c r="C241" s="926"/>
      <c r="D241" s="757" t="s">
        <v>2</v>
      </c>
      <c r="E241" s="758">
        <v>405</v>
      </c>
      <c r="F241" s="758">
        <v>1215</v>
      </c>
      <c r="G241" s="735"/>
      <c r="H241" s="756"/>
      <c r="I241" s="758"/>
      <c r="J241" s="758"/>
      <c r="K241" s="736"/>
      <c r="L241" s="756"/>
      <c r="M241" s="758"/>
      <c r="N241" s="804"/>
      <c r="O241" s="758"/>
    </row>
    <row r="242" spans="1:15">
      <c r="A242" s="717"/>
      <c r="B242" s="722" t="s">
        <v>1108</v>
      </c>
      <c r="C242" s="756"/>
      <c r="D242" s="757" t="s">
        <v>2</v>
      </c>
      <c r="E242" s="758">
        <v>1470</v>
      </c>
      <c r="F242" s="758">
        <v>270480</v>
      </c>
      <c r="G242" s="735"/>
      <c r="H242" s="756"/>
      <c r="I242" s="758"/>
      <c r="J242" s="758"/>
      <c r="K242" s="736"/>
      <c r="L242" s="756"/>
      <c r="M242" s="758"/>
      <c r="N242" s="804"/>
      <c r="O242" s="758"/>
    </row>
    <row r="243" spans="1:15">
      <c r="A243" s="723"/>
      <c r="B243" s="722" t="s">
        <v>1109</v>
      </c>
      <c r="C243" s="756"/>
      <c r="D243" s="757" t="s">
        <v>2</v>
      </c>
      <c r="E243" s="758">
        <v>1005</v>
      </c>
      <c r="F243" s="758">
        <v>184920</v>
      </c>
      <c r="G243" s="735"/>
      <c r="H243" s="756"/>
      <c r="I243" s="758"/>
      <c r="J243" s="758"/>
      <c r="K243" s="736"/>
      <c r="L243" s="756"/>
      <c r="M243" s="758"/>
      <c r="N243" s="804"/>
      <c r="O243" s="758"/>
    </row>
    <row r="244" spans="1:15">
      <c r="A244" s="723"/>
      <c r="B244" s="722" t="s">
        <v>1110</v>
      </c>
      <c r="C244" s="756"/>
      <c r="D244" s="757" t="s">
        <v>10</v>
      </c>
      <c r="E244" s="758">
        <v>1800</v>
      </c>
      <c r="F244" s="758">
        <v>414900</v>
      </c>
      <c r="G244" s="739"/>
      <c r="H244" s="756"/>
      <c r="I244" s="758"/>
      <c r="J244" s="758"/>
      <c r="K244" s="736"/>
      <c r="L244" s="756"/>
      <c r="M244" s="758"/>
      <c r="N244" s="804"/>
      <c r="O244" s="758"/>
    </row>
    <row r="245" spans="1:15">
      <c r="A245" s="723"/>
      <c r="B245" s="722" t="s">
        <v>1111</v>
      </c>
      <c r="C245" s="756"/>
      <c r="D245" s="757" t="s">
        <v>2</v>
      </c>
      <c r="E245" s="758">
        <v>780</v>
      </c>
      <c r="F245" s="758">
        <v>61620</v>
      </c>
      <c r="G245" s="739"/>
      <c r="H245" s="756"/>
      <c r="I245" s="758"/>
      <c r="J245" s="758"/>
      <c r="K245" s="736"/>
      <c r="L245" s="756"/>
      <c r="M245" s="758"/>
      <c r="N245" s="804"/>
      <c r="O245" s="758"/>
    </row>
    <row r="246" spans="1:15">
      <c r="A246" s="723"/>
      <c r="B246" s="724" t="s">
        <v>1381</v>
      </c>
      <c r="C246" s="926"/>
      <c r="D246" s="757" t="s">
        <v>10</v>
      </c>
      <c r="E246" s="758">
        <v>6250</v>
      </c>
      <c r="F246" s="758">
        <v>1421875</v>
      </c>
      <c r="G246" s="806"/>
      <c r="H246" s="926"/>
      <c r="I246" s="758"/>
      <c r="J246" s="758"/>
      <c r="K246" s="806"/>
      <c r="L246" s="926"/>
      <c r="M246" s="758"/>
      <c r="N246" s="804"/>
      <c r="O246" s="758"/>
    </row>
    <row r="247" spans="1:15">
      <c r="A247" s="723"/>
      <c r="B247" s="724" t="s">
        <v>1112</v>
      </c>
      <c r="C247" s="756"/>
      <c r="D247" s="757" t="s">
        <v>2</v>
      </c>
      <c r="E247" s="758"/>
      <c r="F247" s="758">
        <v>0</v>
      </c>
      <c r="G247" s="735"/>
      <c r="H247" s="756"/>
      <c r="I247" s="758"/>
      <c r="J247" s="758"/>
      <c r="K247" s="736"/>
      <c r="L247" s="756"/>
      <c r="M247" s="758"/>
      <c r="N247" s="804"/>
      <c r="O247" s="758"/>
    </row>
    <row r="248" spans="1:15">
      <c r="A248" s="723"/>
      <c r="B248" s="725" t="s">
        <v>1113</v>
      </c>
      <c r="C248" s="756"/>
      <c r="D248" s="757" t="s">
        <v>10</v>
      </c>
      <c r="E248" s="758">
        <v>2550</v>
      </c>
      <c r="F248" s="758">
        <v>351900</v>
      </c>
      <c r="G248" s="739"/>
      <c r="H248" s="756"/>
      <c r="I248" s="758"/>
      <c r="J248" s="758"/>
      <c r="K248" s="736"/>
      <c r="L248" s="756"/>
      <c r="M248" s="758"/>
      <c r="N248" s="804"/>
      <c r="O248" s="758"/>
    </row>
    <row r="249" spans="1:15">
      <c r="A249" s="723"/>
      <c r="B249" s="725" t="s">
        <v>1114</v>
      </c>
      <c r="C249" s="756"/>
      <c r="D249" s="757" t="s">
        <v>2</v>
      </c>
      <c r="E249" s="758">
        <v>3600</v>
      </c>
      <c r="F249" s="758">
        <v>54000</v>
      </c>
      <c r="G249" s="735"/>
      <c r="H249" s="756"/>
      <c r="I249" s="758"/>
      <c r="J249" s="758"/>
      <c r="K249" s="736"/>
      <c r="L249" s="756"/>
      <c r="M249" s="758"/>
      <c r="N249" s="804"/>
      <c r="O249" s="758"/>
    </row>
    <row r="250" spans="1:15">
      <c r="A250" s="723"/>
      <c r="B250" s="725" t="s">
        <v>1115</v>
      </c>
      <c r="C250" s="756"/>
      <c r="D250" s="757" t="s">
        <v>2</v>
      </c>
      <c r="E250" s="758">
        <v>5500</v>
      </c>
      <c r="F250" s="758">
        <v>82500</v>
      </c>
      <c r="G250" s="739"/>
      <c r="H250" s="756"/>
      <c r="I250" s="758"/>
      <c r="J250" s="758"/>
      <c r="K250" s="736"/>
      <c r="L250" s="756"/>
      <c r="M250" s="758"/>
      <c r="N250" s="804"/>
      <c r="O250" s="758"/>
    </row>
    <row r="251" spans="1:15">
      <c r="A251" s="723"/>
      <c r="B251" s="725" t="s">
        <v>1116</v>
      </c>
      <c r="C251" s="756"/>
      <c r="D251" s="757" t="s">
        <v>2</v>
      </c>
      <c r="E251" s="758">
        <v>450</v>
      </c>
      <c r="F251" s="758">
        <v>62100</v>
      </c>
      <c r="G251" s="735"/>
      <c r="H251" s="756"/>
      <c r="I251" s="758"/>
      <c r="J251" s="758"/>
      <c r="K251" s="736"/>
      <c r="L251" s="756"/>
      <c r="M251" s="758"/>
      <c r="N251" s="804"/>
      <c r="O251" s="758"/>
    </row>
    <row r="252" spans="1:15">
      <c r="A252" s="723"/>
      <c r="B252" s="725" t="s">
        <v>1382</v>
      </c>
      <c r="C252" s="756"/>
      <c r="D252" s="757" t="s">
        <v>10</v>
      </c>
      <c r="E252" s="758">
        <v>2200</v>
      </c>
      <c r="F252" s="758">
        <v>57200</v>
      </c>
      <c r="G252" s="736"/>
      <c r="H252" s="756"/>
      <c r="I252" s="758"/>
      <c r="J252" s="758"/>
      <c r="K252" s="735"/>
      <c r="L252" s="756"/>
      <c r="M252" s="758"/>
      <c r="N252" s="804"/>
      <c r="O252" s="758"/>
    </row>
    <row r="253" spans="1:15">
      <c r="A253" s="723"/>
      <c r="B253" s="722" t="s">
        <v>1383</v>
      </c>
      <c r="C253" s="926"/>
      <c r="D253" s="757" t="s">
        <v>2</v>
      </c>
      <c r="E253" s="758">
        <v>3880</v>
      </c>
      <c r="F253" s="758">
        <v>65960</v>
      </c>
      <c r="G253" s="806"/>
      <c r="H253" s="926"/>
      <c r="I253" s="758"/>
      <c r="J253" s="758"/>
      <c r="K253" s="806"/>
      <c r="L253" s="926"/>
      <c r="M253" s="758"/>
      <c r="N253" s="804"/>
      <c r="O253" s="758"/>
    </row>
    <row r="254" spans="1:15">
      <c r="A254" s="703"/>
      <c r="B254" s="722" t="s">
        <v>1117</v>
      </c>
      <c r="C254" s="926"/>
      <c r="D254" s="757" t="s">
        <v>10</v>
      </c>
      <c r="E254" s="758">
        <v>6000</v>
      </c>
      <c r="F254" s="758">
        <v>324000</v>
      </c>
      <c r="G254" s="806"/>
      <c r="H254" s="926"/>
      <c r="I254" s="758"/>
      <c r="J254" s="758"/>
      <c r="K254" s="806"/>
      <c r="L254" s="926"/>
      <c r="M254" s="758"/>
      <c r="N254" s="804"/>
      <c r="O254" s="758"/>
    </row>
    <row r="255" spans="1:15">
      <c r="A255" s="728"/>
      <c r="B255" s="978" t="s">
        <v>1384</v>
      </c>
      <c r="C255" s="970"/>
      <c r="D255" s="757" t="s">
        <v>2</v>
      </c>
      <c r="E255" s="771"/>
      <c r="F255" s="771"/>
      <c r="G255" s="806"/>
      <c r="H255" s="926"/>
      <c r="I255" s="758"/>
      <c r="J255" s="758"/>
      <c r="K255" s="806"/>
      <c r="L255" s="926"/>
      <c r="M255" s="758"/>
      <c r="N255" s="804"/>
      <c r="O255" s="771"/>
    </row>
    <row r="256" spans="1:15">
      <c r="A256" s="703"/>
      <c r="B256" s="1218"/>
      <c r="C256" s="926"/>
      <c r="D256" s="757"/>
      <c r="E256" s="758"/>
      <c r="F256" s="758"/>
      <c r="G256" s="806"/>
      <c r="H256" s="926"/>
      <c r="I256" s="758"/>
      <c r="J256" s="758"/>
      <c r="K256" s="806"/>
      <c r="L256" s="926"/>
      <c r="M256" s="758"/>
      <c r="N256" s="804"/>
      <c r="O256" s="758"/>
    </row>
    <row r="257" spans="1:15">
      <c r="A257" s="1219"/>
      <c r="B257" s="1220"/>
      <c r="C257" s="1210"/>
      <c r="D257" s="768"/>
      <c r="E257" s="766"/>
      <c r="F257" s="766"/>
      <c r="G257" s="1211"/>
      <c r="H257" s="1210"/>
      <c r="I257" s="766"/>
      <c r="J257" s="766"/>
      <c r="K257" s="1211"/>
      <c r="L257" s="1210"/>
      <c r="M257" s="766"/>
      <c r="N257" s="766"/>
      <c r="O257" s="766"/>
    </row>
    <row r="258" spans="1:15">
      <c r="A258" s="783"/>
      <c r="B258" s="784" t="s">
        <v>1118</v>
      </c>
      <c r="C258" s="776"/>
      <c r="D258" s="777"/>
      <c r="E258" s="778"/>
      <c r="F258" s="778">
        <v>8557545</v>
      </c>
      <c r="G258" s="740"/>
      <c r="H258" s="776"/>
      <c r="I258" s="778"/>
      <c r="J258" s="778"/>
      <c r="K258" s="779"/>
      <c r="L258" s="776"/>
      <c r="M258" s="778"/>
      <c r="N258" s="776"/>
      <c r="O258" s="778"/>
    </row>
    <row r="259" spans="1:15">
      <c r="A259" s="713">
        <v>2.7</v>
      </c>
      <c r="B259" s="714" t="s">
        <v>89</v>
      </c>
      <c r="C259" s="773"/>
      <c r="D259" s="774"/>
      <c r="E259" s="775"/>
      <c r="F259" s="775"/>
      <c r="G259" s="743"/>
      <c r="H259" s="773"/>
      <c r="I259" s="775"/>
      <c r="J259" s="775"/>
      <c r="K259" s="748"/>
      <c r="L259" s="773"/>
      <c r="M259" s="775"/>
      <c r="N259" s="775"/>
      <c r="O259" s="775"/>
    </row>
    <row r="260" spans="1:15">
      <c r="A260" s="703" t="s">
        <v>4</v>
      </c>
      <c r="B260" s="763" t="s">
        <v>1119</v>
      </c>
      <c r="C260" s="756"/>
      <c r="D260" s="757" t="s">
        <v>9</v>
      </c>
      <c r="E260" s="758">
        <v>55</v>
      </c>
      <c r="F260" s="758">
        <v>554290</v>
      </c>
      <c r="G260" s="736"/>
      <c r="H260" s="756"/>
      <c r="I260" s="758"/>
      <c r="J260" s="758"/>
      <c r="K260" s="736"/>
      <c r="L260" s="756"/>
      <c r="M260" s="758"/>
      <c r="N260" s="804"/>
      <c r="O260" s="758"/>
    </row>
    <row r="261" spans="1:15">
      <c r="A261" s="703" t="s">
        <v>4</v>
      </c>
      <c r="B261" s="763" t="s">
        <v>1120</v>
      </c>
      <c r="C261" s="756"/>
      <c r="D261" s="757" t="s">
        <v>9</v>
      </c>
      <c r="E261" s="758">
        <v>55</v>
      </c>
      <c r="F261" s="758">
        <v>1521355</v>
      </c>
      <c r="G261" s="736"/>
      <c r="H261" s="756"/>
      <c r="I261" s="758"/>
      <c r="J261" s="758"/>
      <c r="K261" s="736"/>
      <c r="L261" s="756"/>
      <c r="M261" s="758"/>
      <c r="N261" s="804"/>
      <c r="O261" s="758"/>
    </row>
    <row r="262" spans="1:15">
      <c r="A262" s="703"/>
      <c r="B262" s="763" t="s">
        <v>1121</v>
      </c>
      <c r="C262" s="756"/>
      <c r="D262" s="757" t="s">
        <v>9</v>
      </c>
      <c r="E262" s="758">
        <v>40</v>
      </c>
      <c r="F262" s="758">
        <v>0</v>
      </c>
      <c r="G262" s="736"/>
      <c r="H262" s="756"/>
      <c r="I262" s="758"/>
      <c r="J262" s="758"/>
      <c r="K262" s="736"/>
      <c r="L262" s="756"/>
      <c r="M262" s="758"/>
      <c r="N262" s="804"/>
      <c r="O262" s="758"/>
    </row>
    <row r="263" spans="1:15">
      <c r="A263" s="703"/>
      <c r="B263" s="763" t="s">
        <v>1122</v>
      </c>
      <c r="C263" s="756"/>
      <c r="D263" s="757" t="s">
        <v>9</v>
      </c>
      <c r="E263" s="758">
        <v>40</v>
      </c>
      <c r="F263" s="758">
        <v>0</v>
      </c>
      <c r="G263" s="736"/>
      <c r="H263" s="756"/>
      <c r="I263" s="758"/>
      <c r="J263" s="758"/>
      <c r="K263" s="736"/>
      <c r="L263" s="756"/>
      <c r="M263" s="758"/>
      <c r="N263" s="804"/>
      <c r="O263" s="758"/>
    </row>
    <row r="264" spans="1:15">
      <c r="A264" s="703"/>
      <c r="B264" s="704" t="s">
        <v>1123</v>
      </c>
      <c r="C264" s="756"/>
      <c r="D264" s="757" t="s">
        <v>9</v>
      </c>
      <c r="E264" s="758">
        <v>43</v>
      </c>
      <c r="F264" s="758">
        <v>362791</v>
      </c>
      <c r="G264" s="736"/>
      <c r="H264" s="756"/>
      <c r="I264" s="758"/>
      <c r="J264" s="758"/>
      <c r="K264" s="736"/>
      <c r="L264" s="756"/>
      <c r="M264" s="758"/>
      <c r="N264" s="804"/>
      <c r="O264" s="758"/>
    </row>
    <row r="265" spans="1:15">
      <c r="A265" s="703"/>
      <c r="B265" s="712"/>
      <c r="C265" s="756"/>
      <c r="D265" s="757"/>
      <c r="E265" s="758"/>
      <c r="F265" s="758"/>
      <c r="G265" s="736"/>
      <c r="H265" s="756"/>
      <c r="I265" s="758"/>
      <c r="J265" s="758"/>
      <c r="K265" s="736"/>
      <c r="L265" s="756"/>
      <c r="M265" s="758"/>
      <c r="N265" s="804"/>
      <c r="O265" s="758"/>
    </row>
    <row r="266" spans="1:15">
      <c r="A266" s="1219"/>
      <c r="B266" s="1221"/>
      <c r="C266" s="767"/>
      <c r="D266" s="768"/>
      <c r="E266" s="766"/>
      <c r="F266" s="766">
        <v>0</v>
      </c>
      <c r="G266" s="744"/>
      <c r="H266" s="767"/>
      <c r="I266" s="766"/>
      <c r="J266" s="766"/>
      <c r="K266" s="744"/>
      <c r="L266" s="767"/>
      <c r="M266" s="766"/>
      <c r="N266" s="932"/>
      <c r="O266" s="766"/>
    </row>
    <row r="267" spans="1:15">
      <c r="A267" s="783"/>
      <c r="B267" s="784" t="s">
        <v>1124</v>
      </c>
      <c r="C267" s="776"/>
      <c r="D267" s="777"/>
      <c r="E267" s="778"/>
      <c r="F267" s="778">
        <v>2438436</v>
      </c>
      <c r="G267" s="747"/>
      <c r="H267" s="776"/>
      <c r="I267" s="778"/>
      <c r="J267" s="778"/>
      <c r="K267" s="790"/>
      <c r="L267" s="776"/>
      <c r="M267" s="778"/>
      <c r="N267" s="776"/>
      <c r="O267" s="778"/>
    </row>
    <row r="268" spans="1:15">
      <c r="A268" s="713">
        <v>2.8</v>
      </c>
      <c r="B268" s="789" t="s">
        <v>97</v>
      </c>
      <c r="C268" s="773"/>
      <c r="D268" s="774"/>
      <c r="E268" s="775"/>
      <c r="F268" s="775"/>
      <c r="G268" s="743"/>
      <c r="H268" s="773"/>
      <c r="I268" s="775"/>
      <c r="J268" s="775"/>
      <c r="K268" s="748"/>
      <c r="L268" s="773"/>
      <c r="M268" s="775"/>
      <c r="N268" s="775"/>
      <c r="O268" s="775"/>
    </row>
    <row r="269" spans="1:15">
      <c r="A269" s="726" t="s">
        <v>1125</v>
      </c>
      <c r="B269" s="727" t="s">
        <v>1126</v>
      </c>
      <c r="C269" s="756"/>
      <c r="D269" s="757"/>
      <c r="E269" s="758"/>
      <c r="F269" s="758"/>
      <c r="G269" s="749"/>
      <c r="H269" s="756"/>
      <c r="I269" s="758"/>
      <c r="J269" s="758"/>
      <c r="K269" s="734"/>
      <c r="L269" s="756"/>
      <c r="M269" s="758"/>
      <c r="N269" s="758"/>
      <c r="O269" s="758"/>
    </row>
    <row r="270" spans="1:15">
      <c r="A270" s="726"/>
      <c r="B270" s="759" t="s">
        <v>1127</v>
      </c>
      <c r="C270" s="756"/>
      <c r="D270" s="757" t="s">
        <v>9</v>
      </c>
      <c r="E270" s="758">
        <v>350</v>
      </c>
      <c r="F270" s="758">
        <v>700</v>
      </c>
      <c r="G270" s="749"/>
      <c r="H270" s="756"/>
      <c r="I270" s="758"/>
      <c r="J270" s="758"/>
      <c r="K270" s="734"/>
      <c r="L270" s="756"/>
      <c r="M270" s="758"/>
      <c r="N270" s="804"/>
      <c r="O270" s="758"/>
    </row>
    <row r="271" spans="1:15">
      <c r="A271" s="726"/>
      <c r="B271" s="759" t="s">
        <v>1128</v>
      </c>
      <c r="C271" s="756"/>
      <c r="D271" s="757" t="s">
        <v>1129</v>
      </c>
      <c r="E271" s="758">
        <v>219</v>
      </c>
      <c r="F271" s="758">
        <v>3942</v>
      </c>
      <c r="G271" s="749"/>
      <c r="H271" s="756"/>
      <c r="I271" s="758"/>
      <c r="J271" s="758"/>
      <c r="K271" s="734"/>
      <c r="L271" s="756"/>
      <c r="M271" s="758"/>
      <c r="N271" s="804"/>
      <c r="O271" s="758"/>
    </row>
    <row r="272" spans="1:15">
      <c r="A272" s="726"/>
      <c r="B272" s="759" t="s">
        <v>1130</v>
      </c>
      <c r="C272" s="756"/>
      <c r="D272" s="757" t="s">
        <v>1129</v>
      </c>
      <c r="E272" s="758">
        <v>200</v>
      </c>
      <c r="F272" s="758">
        <v>3600</v>
      </c>
      <c r="G272" s="749"/>
      <c r="H272" s="756"/>
      <c r="I272" s="758"/>
      <c r="J272" s="758"/>
      <c r="K272" s="734"/>
      <c r="L272" s="756"/>
      <c r="M272" s="758"/>
      <c r="N272" s="804"/>
      <c r="O272" s="758"/>
    </row>
    <row r="273" spans="1:15">
      <c r="A273" s="726"/>
      <c r="B273" s="759" t="s">
        <v>1131</v>
      </c>
      <c r="C273" s="756"/>
      <c r="D273" s="757" t="s">
        <v>1129</v>
      </c>
      <c r="E273" s="758">
        <v>2400</v>
      </c>
      <c r="F273" s="758">
        <v>21600</v>
      </c>
      <c r="G273" s="736"/>
      <c r="H273" s="756"/>
      <c r="I273" s="758"/>
      <c r="J273" s="758"/>
      <c r="K273" s="735"/>
      <c r="L273" s="756"/>
      <c r="M273" s="758"/>
      <c r="N273" s="804"/>
      <c r="O273" s="758"/>
    </row>
    <row r="274" spans="1:15">
      <c r="A274" s="726"/>
      <c r="B274" s="759"/>
      <c r="C274" s="756"/>
      <c r="D274" s="757"/>
      <c r="E274" s="758"/>
      <c r="F274" s="758">
        <v>0</v>
      </c>
      <c r="G274" s="739"/>
      <c r="H274" s="756"/>
      <c r="I274" s="758"/>
      <c r="J274" s="758"/>
      <c r="K274" s="735"/>
      <c r="L274" s="756"/>
      <c r="M274" s="758"/>
      <c r="N274" s="804"/>
      <c r="O274" s="758"/>
    </row>
    <row r="275" spans="1:15">
      <c r="A275" s="726" t="s">
        <v>1132</v>
      </c>
      <c r="B275" s="727" t="s">
        <v>1133</v>
      </c>
      <c r="C275" s="756"/>
      <c r="D275" s="757"/>
      <c r="E275" s="758"/>
      <c r="F275" s="758">
        <v>0</v>
      </c>
      <c r="G275" s="782"/>
      <c r="H275" s="756"/>
      <c r="I275" s="758"/>
      <c r="J275" s="758"/>
      <c r="K275" s="734"/>
      <c r="L275" s="756"/>
      <c r="M275" s="758"/>
      <c r="N275" s="804"/>
      <c r="O275" s="758"/>
    </row>
    <row r="276" spans="1:15">
      <c r="A276" s="726"/>
      <c r="B276" s="759" t="s">
        <v>1134</v>
      </c>
      <c r="C276" s="756"/>
      <c r="D276" s="757" t="s">
        <v>9</v>
      </c>
      <c r="E276" s="758">
        <v>95</v>
      </c>
      <c r="F276" s="758">
        <v>50540</v>
      </c>
      <c r="G276" s="793"/>
      <c r="H276" s="756"/>
      <c r="I276" s="758"/>
      <c r="J276" s="758"/>
      <c r="K276" s="734"/>
      <c r="L276" s="756"/>
      <c r="M276" s="758"/>
      <c r="N276" s="804"/>
      <c r="O276" s="758"/>
    </row>
    <row r="277" spans="1:15">
      <c r="A277" s="726"/>
      <c r="B277" s="759" t="s">
        <v>1135</v>
      </c>
      <c r="C277" s="756"/>
      <c r="D277" s="757" t="s">
        <v>91</v>
      </c>
      <c r="E277" s="758">
        <v>95</v>
      </c>
      <c r="F277" s="758">
        <v>74765</v>
      </c>
      <c r="G277" s="749"/>
      <c r="H277" s="756"/>
      <c r="I277" s="758"/>
      <c r="J277" s="758"/>
      <c r="K277" s="734"/>
      <c r="L277" s="756"/>
      <c r="M277" s="758"/>
      <c r="N277" s="804"/>
      <c r="O277" s="758"/>
    </row>
    <row r="278" spans="1:15">
      <c r="A278" s="726"/>
      <c r="B278" s="759" t="s">
        <v>1136</v>
      </c>
      <c r="C278" s="756"/>
      <c r="D278" s="757" t="s">
        <v>1129</v>
      </c>
      <c r="E278" s="758">
        <v>200</v>
      </c>
      <c r="F278" s="758">
        <v>157400</v>
      </c>
      <c r="G278" s="749"/>
      <c r="H278" s="756"/>
      <c r="I278" s="758"/>
      <c r="J278" s="758"/>
      <c r="K278" s="734"/>
      <c r="L278" s="756"/>
      <c r="M278" s="758"/>
      <c r="N278" s="804"/>
      <c r="O278" s="758"/>
    </row>
    <row r="279" spans="1:15">
      <c r="A279" s="726"/>
      <c r="B279" s="759" t="s">
        <v>1131</v>
      </c>
      <c r="C279" s="756"/>
      <c r="D279" s="757" t="s">
        <v>1129</v>
      </c>
      <c r="E279" s="758">
        <v>2400</v>
      </c>
      <c r="F279" s="758">
        <v>804000</v>
      </c>
      <c r="G279" s="736"/>
      <c r="H279" s="756"/>
      <c r="I279" s="758"/>
      <c r="J279" s="758"/>
      <c r="K279" s="735"/>
      <c r="L279" s="756"/>
      <c r="M279" s="758"/>
      <c r="N279" s="804"/>
      <c r="O279" s="758"/>
    </row>
    <row r="280" spans="1:15">
      <c r="A280" s="726"/>
      <c r="B280" s="759" t="s">
        <v>1137</v>
      </c>
      <c r="C280" s="756"/>
      <c r="D280" s="757" t="s">
        <v>1129</v>
      </c>
      <c r="E280" s="758">
        <v>1900</v>
      </c>
      <c r="F280" s="758">
        <v>777100</v>
      </c>
      <c r="G280" s="736"/>
      <c r="H280" s="756"/>
      <c r="I280" s="758"/>
      <c r="J280" s="758"/>
      <c r="K280" s="735"/>
      <c r="L280" s="756"/>
      <c r="M280" s="758"/>
      <c r="N280" s="804"/>
      <c r="O280" s="758"/>
    </row>
    <row r="281" spans="1:15">
      <c r="A281" s="726"/>
      <c r="B281" s="759"/>
      <c r="C281" s="756"/>
      <c r="D281" s="757"/>
      <c r="E281" s="758"/>
      <c r="F281" s="758">
        <v>0</v>
      </c>
      <c r="G281" s="736"/>
      <c r="H281" s="756"/>
      <c r="I281" s="758"/>
      <c r="J281" s="758"/>
      <c r="K281" s="735"/>
      <c r="L281" s="756"/>
      <c r="M281" s="758"/>
      <c r="N281" s="804"/>
      <c r="O281" s="758"/>
    </row>
    <row r="282" spans="1:15">
      <c r="A282" s="726" t="s">
        <v>1138</v>
      </c>
      <c r="B282" s="727" t="s">
        <v>1139</v>
      </c>
      <c r="C282" s="756"/>
      <c r="D282" s="757"/>
      <c r="E282" s="758"/>
      <c r="F282" s="758">
        <v>0</v>
      </c>
      <c r="G282" s="782"/>
      <c r="H282" s="756"/>
      <c r="I282" s="758"/>
      <c r="J282" s="758"/>
      <c r="K282" s="734"/>
      <c r="L282" s="756"/>
      <c r="M282" s="758"/>
      <c r="N282" s="804"/>
      <c r="O282" s="758"/>
    </row>
    <row r="283" spans="1:15">
      <c r="A283" s="726"/>
      <c r="B283" s="759" t="s">
        <v>1134</v>
      </c>
      <c r="C283" s="756"/>
      <c r="D283" s="757" t="s">
        <v>9</v>
      </c>
      <c r="E283" s="758">
        <v>95</v>
      </c>
      <c r="F283" s="758">
        <v>11305</v>
      </c>
      <c r="G283" s="793"/>
      <c r="H283" s="756"/>
      <c r="I283" s="758"/>
      <c r="J283" s="758"/>
      <c r="K283" s="734"/>
      <c r="L283" s="756"/>
      <c r="M283" s="758"/>
      <c r="N283" s="804"/>
      <c r="O283" s="758"/>
    </row>
    <row r="284" spans="1:15">
      <c r="A284" s="726"/>
      <c r="B284" s="759" t="s">
        <v>1135</v>
      </c>
      <c r="C284" s="756"/>
      <c r="D284" s="757" t="s">
        <v>91</v>
      </c>
      <c r="E284" s="758">
        <v>95</v>
      </c>
      <c r="F284" s="758">
        <v>37525</v>
      </c>
      <c r="G284" s="749"/>
      <c r="H284" s="756"/>
      <c r="I284" s="758"/>
      <c r="J284" s="758"/>
      <c r="K284" s="734"/>
      <c r="L284" s="756"/>
      <c r="M284" s="758"/>
      <c r="N284" s="804"/>
      <c r="O284" s="758"/>
    </row>
    <row r="285" spans="1:15">
      <c r="A285" s="726"/>
      <c r="B285" s="759" t="s">
        <v>1136</v>
      </c>
      <c r="C285" s="756"/>
      <c r="D285" s="757" t="s">
        <v>1129</v>
      </c>
      <c r="E285" s="758">
        <v>200</v>
      </c>
      <c r="F285" s="758">
        <v>79000</v>
      </c>
      <c r="G285" s="749"/>
      <c r="H285" s="756"/>
      <c r="I285" s="758"/>
      <c r="J285" s="758"/>
      <c r="K285" s="734"/>
      <c r="L285" s="756"/>
      <c r="M285" s="758"/>
      <c r="N285" s="804"/>
      <c r="O285" s="758"/>
    </row>
    <row r="286" spans="1:15">
      <c r="A286" s="726"/>
      <c r="B286" s="759" t="s">
        <v>1131</v>
      </c>
      <c r="C286" s="756"/>
      <c r="D286" s="757" t="s">
        <v>1129</v>
      </c>
      <c r="E286" s="758">
        <v>2400</v>
      </c>
      <c r="F286" s="758">
        <v>302400</v>
      </c>
      <c r="G286" s="735"/>
      <c r="H286" s="756"/>
      <c r="I286" s="758"/>
      <c r="J286" s="758"/>
      <c r="K286" s="735"/>
      <c r="L286" s="756"/>
      <c r="M286" s="758"/>
      <c r="N286" s="804"/>
      <c r="O286" s="758"/>
    </row>
    <row r="287" spans="1:15">
      <c r="A287" s="726"/>
      <c r="B287" s="759" t="s">
        <v>1137</v>
      </c>
      <c r="C287" s="756"/>
      <c r="D287" s="757" t="s">
        <v>1129</v>
      </c>
      <c r="E287" s="758">
        <v>1900</v>
      </c>
      <c r="F287" s="758">
        <v>279300</v>
      </c>
      <c r="G287" s="735"/>
      <c r="H287" s="756"/>
      <c r="I287" s="758"/>
      <c r="J287" s="758"/>
      <c r="K287" s="735"/>
      <c r="L287" s="756"/>
      <c r="M287" s="758"/>
      <c r="N287" s="804"/>
      <c r="O287" s="758"/>
    </row>
    <row r="288" spans="1:15">
      <c r="A288" s="707"/>
      <c r="B288" s="708"/>
      <c r="C288" s="756"/>
      <c r="D288" s="757"/>
      <c r="E288" s="758"/>
      <c r="F288" s="758"/>
      <c r="G288" s="736"/>
      <c r="H288" s="756"/>
      <c r="I288" s="758"/>
      <c r="J288" s="758"/>
      <c r="K288" s="736"/>
      <c r="L288" s="756"/>
      <c r="M288" s="758"/>
      <c r="N288" s="804"/>
      <c r="O288" s="758"/>
    </row>
    <row r="289" spans="1:15">
      <c r="A289" s="726" t="s">
        <v>1140</v>
      </c>
      <c r="B289" s="727" t="s">
        <v>1141</v>
      </c>
      <c r="C289" s="756"/>
      <c r="D289" s="757"/>
      <c r="E289" s="758"/>
      <c r="F289" s="758">
        <v>0</v>
      </c>
      <c r="G289" s="782"/>
      <c r="H289" s="756"/>
      <c r="I289" s="758"/>
      <c r="J289" s="758"/>
      <c r="K289" s="734"/>
      <c r="L289" s="756"/>
      <c r="M289" s="758"/>
      <c r="N289" s="804"/>
      <c r="O289" s="758"/>
    </row>
    <row r="290" spans="1:15">
      <c r="A290" s="726"/>
      <c r="B290" s="759" t="s">
        <v>1142</v>
      </c>
      <c r="C290" s="756"/>
      <c r="D290" s="757" t="s">
        <v>1129</v>
      </c>
      <c r="E290" s="758">
        <v>350</v>
      </c>
      <c r="F290" s="758">
        <v>138250</v>
      </c>
      <c r="G290" s="749"/>
      <c r="H290" s="756"/>
      <c r="I290" s="758"/>
      <c r="J290" s="758"/>
      <c r="K290" s="734"/>
      <c r="L290" s="756"/>
      <c r="M290" s="758"/>
      <c r="N290" s="804"/>
      <c r="O290" s="758"/>
    </row>
    <row r="291" spans="1:15">
      <c r="A291" s="726"/>
      <c r="B291" s="759" t="s">
        <v>1143</v>
      </c>
      <c r="C291" s="756"/>
      <c r="D291" s="757" t="s">
        <v>1129</v>
      </c>
      <c r="E291" s="758">
        <v>200</v>
      </c>
      <c r="F291" s="758">
        <v>79000</v>
      </c>
      <c r="G291" s="749"/>
      <c r="H291" s="756"/>
      <c r="I291" s="758"/>
      <c r="J291" s="758"/>
      <c r="K291" s="734"/>
      <c r="L291" s="756"/>
      <c r="M291" s="758"/>
      <c r="N291" s="804"/>
      <c r="O291" s="758"/>
    </row>
    <row r="292" spans="1:15">
      <c r="A292" s="707"/>
      <c r="B292" s="708"/>
      <c r="C292" s="756"/>
      <c r="D292" s="757"/>
      <c r="E292" s="758"/>
      <c r="F292" s="758"/>
      <c r="G292" s="736"/>
      <c r="H292" s="756"/>
      <c r="I292" s="758"/>
      <c r="J292" s="758"/>
      <c r="K292" s="736"/>
      <c r="L292" s="756"/>
      <c r="M292" s="758"/>
      <c r="N292" s="804"/>
      <c r="O292" s="758"/>
    </row>
    <row r="293" spans="1:15">
      <c r="A293" s="930" t="s">
        <v>1334</v>
      </c>
      <c r="B293" s="727" t="s">
        <v>1335</v>
      </c>
      <c r="C293" s="756"/>
      <c r="D293" s="757"/>
      <c r="E293" s="758"/>
      <c r="F293" s="758"/>
      <c r="G293" s="736"/>
      <c r="H293" s="756"/>
      <c r="I293" s="758"/>
      <c r="J293" s="758"/>
      <c r="K293" s="736"/>
      <c r="L293" s="756"/>
      <c r="M293" s="758"/>
      <c r="N293" s="804"/>
      <c r="O293" s="758"/>
    </row>
    <row r="294" spans="1:15">
      <c r="A294" s="707"/>
      <c r="B294" s="759" t="s">
        <v>1336</v>
      </c>
      <c r="C294" s="756"/>
      <c r="D294" s="757" t="s">
        <v>9</v>
      </c>
      <c r="E294" s="758">
        <v>95</v>
      </c>
      <c r="F294" s="758">
        <v>11305</v>
      </c>
      <c r="G294" s="736"/>
      <c r="H294" s="756"/>
      <c r="I294" s="758"/>
      <c r="J294" s="758"/>
      <c r="K294" s="736"/>
      <c r="L294" s="756"/>
      <c r="M294" s="758"/>
      <c r="N294" s="804"/>
      <c r="O294" s="758"/>
    </row>
    <row r="295" spans="1:15">
      <c r="A295" s="707"/>
      <c r="B295" s="759" t="s">
        <v>1337</v>
      </c>
      <c r="C295" s="756"/>
      <c r="D295" s="757" t="s">
        <v>91</v>
      </c>
      <c r="E295" s="758">
        <v>95</v>
      </c>
      <c r="F295" s="758">
        <v>37525</v>
      </c>
      <c r="G295" s="749"/>
      <c r="H295" s="756"/>
      <c r="I295" s="758"/>
      <c r="J295" s="758"/>
      <c r="K295" s="734"/>
      <c r="L295" s="756"/>
      <c r="M295" s="758"/>
      <c r="N295" s="804"/>
      <c r="O295" s="758"/>
    </row>
    <row r="296" spans="1:15">
      <c r="A296" s="707"/>
      <c r="B296" s="759" t="s">
        <v>1136</v>
      </c>
      <c r="C296" s="756"/>
      <c r="D296" s="757" t="s">
        <v>1129</v>
      </c>
      <c r="E296" s="758">
        <v>200</v>
      </c>
      <c r="F296" s="758">
        <v>79000</v>
      </c>
      <c r="G296" s="749"/>
      <c r="H296" s="756"/>
      <c r="I296" s="758"/>
      <c r="J296" s="758"/>
      <c r="K296" s="734"/>
      <c r="L296" s="756"/>
      <c r="M296" s="758"/>
      <c r="N296" s="804"/>
      <c r="O296" s="758"/>
    </row>
    <row r="297" spans="1:15">
      <c r="A297" s="707"/>
      <c r="B297" s="708"/>
      <c r="C297" s="756"/>
      <c r="D297" s="757"/>
      <c r="E297" s="758"/>
      <c r="F297" s="758"/>
      <c r="G297" s="736"/>
      <c r="H297" s="756"/>
      <c r="I297" s="758"/>
      <c r="J297" s="758"/>
      <c r="K297" s="736"/>
      <c r="L297" s="756"/>
      <c r="M297" s="758"/>
      <c r="N297" s="804"/>
      <c r="O297" s="758"/>
    </row>
    <row r="298" spans="1:15">
      <c r="A298" s="726" t="s">
        <v>1338</v>
      </c>
      <c r="B298" s="727" t="s">
        <v>1339</v>
      </c>
      <c r="C298" s="756"/>
      <c r="D298" s="757"/>
      <c r="E298" s="758"/>
      <c r="F298" s="758">
        <v>0</v>
      </c>
      <c r="G298" s="782"/>
      <c r="H298" s="756"/>
      <c r="I298" s="758"/>
      <c r="J298" s="758"/>
      <c r="K298" s="734"/>
      <c r="L298" s="756"/>
      <c r="M298" s="758"/>
      <c r="N298" s="804"/>
      <c r="O298" s="758"/>
    </row>
    <row r="299" spans="1:15">
      <c r="A299" s="726"/>
      <c r="B299" s="759" t="s">
        <v>1134</v>
      </c>
      <c r="C299" s="756"/>
      <c r="D299" s="757" t="s">
        <v>9</v>
      </c>
      <c r="E299" s="758">
        <v>95</v>
      </c>
      <c r="F299" s="758">
        <v>11305</v>
      </c>
      <c r="G299" s="793"/>
      <c r="H299" s="756"/>
      <c r="I299" s="758"/>
      <c r="J299" s="758"/>
      <c r="K299" s="734"/>
      <c r="L299" s="756"/>
      <c r="M299" s="758"/>
      <c r="N299" s="804"/>
      <c r="O299" s="758"/>
    </row>
    <row r="300" spans="1:15">
      <c r="A300" s="726"/>
      <c r="B300" s="759" t="s">
        <v>1135</v>
      </c>
      <c r="C300" s="756"/>
      <c r="D300" s="757" t="s">
        <v>91</v>
      </c>
      <c r="E300" s="758">
        <v>95</v>
      </c>
      <c r="F300" s="758">
        <v>37525</v>
      </c>
      <c r="G300" s="749"/>
      <c r="H300" s="756"/>
      <c r="I300" s="758"/>
      <c r="J300" s="758"/>
      <c r="K300" s="734"/>
      <c r="L300" s="756"/>
      <c r="M300" s="758"/>
      <c r="N300" s="804"/>
      <c r="O300" s="758"/>
    </row>
    <row r="301" spans="1:15">
      <c r="A301" s="726"/>
      <c r="B301" s="759" t="s">
        <v>1136</v>
      </c>
      <c r="C301" s="756"/>
      <c r="D301" s="757" t="s">
        <v>1129</v>
      </c>
      <c r="E301" s="758">
        <v>200</v>
      </c>
      <c r="F301" s="758">
        <v>79000</v>
      </c>
      <c r="G301" s="749"/>
      <c r="H301" s="756"/>
      <c r="I301" s="758"/>
      <c r="J301" s="758"/>
      <c r="K301" s="734"/>
      <c r="L301" s="756"/>
      <c r="M301" s="758"/>
      <c r="N301" s="804"/>
      <c r="O301" s="758"/>
    </row>
    <row r="302" spans="1:15">
      <c r="A302" s="726"/>
      <c r="B302" s="759" t="s">
        <v>1131</v>
      </c>
      <c r="C302" s="756"/>
      <c r="D302" s="757" t="s">
        <v>1129</v>
      </c>
      <c r="E302" s="758">
        <v>2400</v>
      </c>
      <c r="F302" s="758">
        <v>302400</v>
      </c>
      <c r="G302" s="735"/>
      <c r="H302" s="756"/>
      <c r="I302" s="758"/>
      <c r="J302" s="758"/>
      <c r="K302" s="735"/>
      <c r="L302" s="756"/>
      <c r="M302" s="758"/>
      <c r="N302" s="804"/>
      <c r="O302" s="758"/>
    </row>
    <row r="303" spans="1:15">
      <c r="A303" s="726"/>
      <c r="B303" s="759" t="s">
        <v>1137</v>
      </c>
      <c r="C303" s="756"/>
      <c r="D303" s="757" t="s">
        <v>1129</v>
      </c>
      <c r="E303" s="758">
        <v>1900</v>
      </c>
      <c r="F303" s="758">
        <v>279300</v>
      </c>
      <c r="G303" s="735"/>
      <c r="H303" s="756"/>
      <c r="I303" s="758"/>
      <c r="J303" s="758"/>
      <c r="K303" s="735"/>
      <c r="L303" s="756"/>
      <c r="M303" s="758"/>
      <c r="N303" s="804"/>
      <c r="O303" s="758"/>
    </row>
    <row r="304" spans="1:15">
      <c r="A304" s="726"/>
      <c r="B304" s="759"/>
      <c r="C304" s="756"/>
      <c r="D304" s="757"/>
      <c r="E304" s="758"/>
      <c r="F304" s="758"/>
      <c r="G304" s="735"/>
      <c r="H304" s="756"/>
      <c r="I304" s="758"/>
      <c r="J304" s="758"/>
      <c r="K304" s="735"/>
      <c r="L304" s="756"/>
      <c r="M304" s="758"/>
      <c r="N304" s="804"/>
      <c r="O304" s="758"/>
    </row>
    <row r="305" spans="1:15">
      <c r="A305" s="1208"/>
      <c r="B305" s="1222"/>
      <c r="C305" s="767"/>
      <c r="D305" s="768"/>
      <c r="E305" s="766"/>
      <c r="F305" s="766"/>
      <c r="G305" s="1213"/>
      <c r="H305" s="767"/>
      <c r="I305" s="766"/>
      <c r="J305" s="766"/>
      <c r="K305" s="1213"/>
      <c r="L305" s="767"/>
      <c r="M305" s="766"/>
      <c r="N305" s="932"/>
      <c r="O305" s="766"/>
    </row>
    <row r="306" spans="1:15">
      <c r="A306" s="783"/>
      <c r="B306" s="784" t="s">
        <v>1144</v>
      </c>
      <c r="C306" s="776"/>
      <c r="D306" s="777"/>
      <c r="E306" s="778"/>
      <c r="F306" s="778">
        <v>2840827</v>
      </c>
      <c r="G306" s="740"/>
      <c r="H306" s="776"/>
      <c r="I306" s="778"/>
      <c r="J306" s="778"/>
      <c r="K306" s="779"/>
      <c r="L306" s="776"/>
      <c r="M306" s="776"/>
      <c r="N306" s="776"/>
      <c r="O306" s="778"/>
    </row>
    <row r="307" spans="1:15">
      <c r="A307" s="791">
        <v>2.9</v>
      </c>
      <c r="B307" s="792" t="s">
        <v>90</v>
      </c>
      <c r="C307" s="773"/>
      <c r="D307" s="774"/>
      <c r="E307" s="775"/>
      <c r="F307" s="775"/>
      <c r="G307" s="743"/>
      <c r="H307" s="773"/>
      <c r="I307" s="775"/>
      <c r="J307" s="775"/>
      <c r="K307" s="748"/>
      <c r="L307" s="773"/>
      <c r="M307" s="775"/>
      <c r="N307" s="804"/>
      <c r="O307" s="775"/>
    </row>
    <row r="308" spans="1:15">
      <c r="A308" s="703"/>
      <c r="B308" s="759" t="s">
        <v>1145</v>
      </c>
      <c r="C308" s="756"/>
      <c r="D308" s="757" t="s">
        <v>10</v>
      </c>
      <c r="E308" s="758">
        <v>25</v>
      </c>
      <c r="F308" s="758">
        <v>5600</v>
      </c>
      <c r="G308" s="749"/>
      <c r="H308" s="756"/>
      <c r="I308" s="758"/>
      <c r="J308" s="758"/>
      <c r="K308" s="749"/>
      <c r="L308" s="756"/>
      <c r="M308" s="758"/>
      <c r="N308" s="804"/>
      <c r="O308" s="758"/>
    </row>
    <row r="309" spans="1:15">
      <c r="A309" s="703"/>
      <c r="B309" s="759" t="s">
        <v>1146</v>
      </c>
      <c r="C309" s="756"/>
      <c r="D309" s="757" t="s">
        <v>759</v>
      </c>
      <c r="E309" s="758">
        <v>650</v>
      </c>
      <c r="F309" s="758">
        <v>4550</v>
      </c>
      <c r="G309" s="734"/>
      <c r="H309" s="756"/>
      <c r="I309" s="758"/>
      <c r="J309" s="758"/>
      <c r="K309" s="734"/>
      <c r="L309" s="756"/>
      <c r="M309" s="758"/>
      <c r="N309" s="804"/>
      <c r="O309" s="758"/>
    </row>
    <row r="310" spans="1:15">
      <c r="A310" s="703"/>
      <c r="B310" s="759" t="s">
        <v>1147</v>
      </c>
      <c r="C310" s="756"/>
      <c r="D310" s="757" t="s">
        <v>10</v>
      </c>
      <c r="E310" s="758">
        <v>1550</v>
      </c>
      <c r="F310" s="758">
        <v>468100</v>
      </c>
      <c r="G310" s="734"/>
      <c r="H310" s="756"/>
      <c r="I310" s="758"/>
      <c r="J310" s="758"/>
      <c r="K310" s="734"/>
      <c r="L310" s="756"/>
      <c r="M310" s="758"/>
      <c r="N310" s="804"/>
      <c r="O310" s="758"/>
    </row>
    <row r="311" spans="1:15">
      <c r="A311" s="703"/>
      <c r="B311" s="759" t="s">
        <v>1148</v>
      </c>
      <c r="C311" s="756"/>
      <c r="D311" s="757" t="s">
        <v>10</v>
      </c>
      <c r="E311" s="758">
        <v>120</v>
      </c>
      <c r="F311" s="758">
        <v>11160</v>
      </c>
      <c r="G311" s="734"/>
      <c r="H311" s="756"/>
      <c r="I311" s="758"/>
      <c r="J311" s="758"/>
      <c r="K311" s="734"/>
      <c r="L311" s="756"/>
      <c r="M311" s="758"/>
      <c r="N311" s="804"/>
      <c r="O311" s="758"/>
    </row>
    <row r="312" spans="1:15" hidden="1">
      <c r="A312" s="703"/>
      <c r="B312" s="956" t="s">
        <v>1149</v>
      </c>
      <c r="C312" s="957"/>
      <c r="D312" s="958" t="s">
        <v>9</v>
      </c>
      <c r="E312" s="959">
        <v>440</v>
      </c>
      <c r="F312" s="959">
        <v>105600</v>
      </c>
      <c r="G312" s="961"/>
      <c r="H312" s="957"/>
      <c r="I312" s="959"/>
      <c r="J312" s="959"/>
      <c r="K312" s="961"/>
      <c r="L312" s="957"/>
      <c r="M312" s="959"/>
      <c r="N312" s="960"/>
      <c r="O312" s="959" t="s">
        <v>1344</v>
      </c>
    </row>
    <row r="313" spans="1:15">
      <c r="A313" s="703"/>
      <c r="B313" s="759" t="s">
        <v>1150</v>
      </c>
      <c r="C313" s="756"/>
      <c r="D313" s="757" t="s">
        <v>2</v>
      </c>
      <c r="E313" s="758">
        <v>5500</v>
      </c>
      <c r="F313" s="758">
        <v>11000</v>
      </c>
      <c r="G313" s="734"/>
      <c r="H313" s="756"/>
      <c r="I313" s="758"/>
      <c r="J313" s="758"/>
      <c r="K313" s="734"/>
      <c r="L313" s="756"/>
      <c r="M313" s="758"/>
      <c r="N313" s="804"/>
      <c r="O313" s="758"/>
    </row>
    <row r="314" spans="1:15">
      <c r="A314" s="703"/>
      <c r="B314" s="759" t="s">
        <v>1340</v>
      </c>
      <c r="C314" s="756"/>
      <c r="D314" s="757" t="s">
        <v>2</v>
      </c>
      <c r="E314" s="758">
        <v>128000</v>
      </c>
      <c r="F314" s="758">
        <v>384000</v>
      </c>
      <c r="G314" s="734"/>
      <c r="H314" s="756"/>
      <c r="I314" s="758"/>
      <c r="J314" s="758"/>
      <c r="K314" s="734"/>
      <c r="L314" s="756"/>
      <c r="M314" s="758"/>
      <c r="N314" s="804"/>
      <c r="O314" s="758"/>
    </row>
    <row r="315" spans="1:15">
      <c r="A315" s="703"/>
      <c r="B315" s="759" t="s">
        <v>1151</v>
      </c>
      <c r="C315" s="756"/>
      <c r="D315" s="757" t="s">
        <v>2</v>
      </c>
      <c r="E315" s="758">
        <v>100000</v>
      </c>
      <c r="F315" s="758">
        <v>100000</v>
      </c>
      <c r="G315" s="734"/>
      <c r="H315" s="756"/>
      <c r="I315" s="758"/>
      <c r="J315" s="758"/>
      <c r="K315" s="734"/>
      <c r="L315" s="756"/>
      <c r="M315" s="758"/>
      <c r="N315" s="804"/>
      <c r="O315" s="758"/>
    </row>
    <row r="316" spans="1:15">
      <c r="A316" s="707"/>
      <c r="B316" s="963" t="s">
        <v>1341</v>
      </c>
      <c r="C316" s="756"/>
      <c r="D316" s="757" t="s">
        <v>91</v>
      </c>
      <c r="E316" s="758">
        <v>5525</v>
      </c>
      <c r="F316" s="758">
        <v>2558075</v>
      </c>
      <c r="G316" s="741"/>
      <c r="H316" s="756"/>
      <c r="I316" s="758"/>
      <c r="J316" s="758"/>
      <c r="K316" s="736"/>
      <c r="L316" s="756"/>
      <c r="M316" s="758"/>
      <c r="N316" s="804"/>
      <c r="O316" s="758"/>
    </row>
    <row r="317" spans="1:15">
      <c r="A317" s="707"/>
      <c r="B317" s="931" t="s">
        <v>1342</v>
      </c>
      <c r="C317" s="756"/>
      <c r="D317" s="757" t="s">
        <v>91</v>
      </c>
      <c r="E317" s="758"/>
      <c r="F317" s="758"/>
      <c r="G317" s="741"/>
      <c r="H317" s="756"/>
      <c r="I317" s="758"/>
      <c r="J317" s="758"/>
      <c r="K317" s="736"/>
      <c r="L317" s="756"/>
      <c r="M317" s="758"/>
      <c r="N317" s="804"/>
      <c r="O317" s="758"/>
    </row>
    <row r="318" spans="1:15">
      <c r="A318" s="711"/>
      <c r="B318" s="704" t="s">
        <v>1385</v>
      </c>
      <c r="C318" s="756"/>
      <c r="D318" s="757" t="s">
        <v>91</v>
      </c>
      <c r="E318" s="758"/>
      <c r="F318" s="758"/>
      <c r="G318" s="735"/>
      <c r="H318" s="926"/>
      <c r="I318" s="758"/>
      <c r="J318" s="758"/>
      <c r="K318" s="735"/>
      <c r="L318" s="926"/>
      <c r="M318" s="758"/>
      <c r="N318" s="804"/>
      <c r="O318" s="758"/>
    </row>
    <row r="319" spans="1:15">
      <c r="A319" s="785"/>
      <c r="B319" s="931" t="s">
        <v>1386</v>
      </c>
      <c r="C319" s="926"/>
      <c r="D319" s="757" t="s">
        <v>91</v>
      </c>
      <c r="E319" s="758"/>
      <c r="F319" s="758"/>
      <c r="G319" s="741"/>
      <c r="H319" s="756"/>
      <c r="I319" s="758"/>
      <c r="J319" s="758"/>
      <c r="K319" s="736"/>
      <c r="L319" s="756"/>
      <c r="M319" s="758"/>
      <c r="N319" s="804"/>
      <c r="O319" s="771"/>
    </row>
    <row r="320" spans="1:15">
      <c r="A320" s="785"/>
      <c r="B320" s="931" t="s">
        <v>1387</v>
      </c>
      <c r="C320" s="756"/>
      <c r="D320" s="757" t="s">
        <v>91</v>
      </c>
      <c r="E320" s="758"/>
      <c r="F320" s="758"/>
      <c r="G320" s="741"/>
      <c r="H320" s="756"/>
      <c r="I320" s="758"/>
      <c r="J320" s="758"/>
      <c r="K320" s="736"/>
      <c r="L320" s="756"/>
      <c r="M320" s="758"/>
      <c r="N320" s="804"/>
      <c r="O320" s="771"/>
    </row>
    <row r="321" spans="1:15">
      <c r="A321" s="785"/>
      <c r="B321" s="931" t="s">
        <v>1388</v>
      </c>
      <c r="C321" s="756"/>
      <c r="D321" s="757" t="s">
        <v>91</v>
      </c>
      <c r="E321" s="758"/>
      <c r="F321" s="758"/>
      <c r="G321" s="741"/>
      <c r="H321" s="756"/>
      <c r="I321" s="758"/>
      <c r="J321" s="758"/>
      <c r="K321" s="736"/>
      <c r="L321" s="756"/>
      <c r="M321" s="758"/>
      <c r="N321" s="804"/>
      <c r="O321" s="771"/>
    </row>
    <row r="322" spans="1:15">
      <c r="A322" s="711"/>
      <c r="B322" s="931"/>
      <c r="C322" s="756"/>
      <c r="D322" s="757"/>
      <c r="E322" s="758"/>
      <c r="F322" s="758"/>
      <c r="G322" s="736"/>
      <c r="H322" s="756"/>
      <c r="I322" s="758"/>
      <c r="J322" s="758"/>
      <c r="K322" s="736"/>
      <c r="L322" s="756"/>
      <c r="M322" s="758"/>
      <c r="N322" s="804"/>
      <c r="O322" s="758"/>
    </row>
    <row r="323" spans="1:15">
      <c r="A323" s="1219"/>
      <c r="B323" s="1223"/>
      <c r="C323" s="1210"/>
      <c r="D323" s="768"/>
      <c r="E323" s="766"/>
      <c r="F323" s="766"/>
      <c r="G323" s="979"/>
      <c r="H323" s="1210"/>
      <c r="I323" s="766"/>
      <c r="J323" s="766"/>
      <c r="K323" s="979"/>
      <c r="L323" s="1210"/>
      <c r="M323" s="766"/>
      <c r="N323" s="932"/>
      <c r="O323" s="766"/>
    </row>
    <row r="324" spans="1:15">
      <c r="A324" s="783"/>
      <c r="B324" s="784" t="s">
        <v>1152</v>
      </c>
      <c r="C324" s="776"/>
      <c r="D324" s="777"/>
      <c r="E324" s="778"/>
      <c r="F324" s="778">
        <v>2282410</v>
      </c>
      <c r="G324" s="747"/>
      <c r="H324" s="776"/>
      <c r="I324" s="778"/>
      <c r="J324" s="778"/>
      <c r="K324" s="790"/>
      <c r="L324" s="776"/>
      <c r="M324" s="778"/>
      <c r="N324" s="776"/>
      <c r="O324" s="778"/>
    </row>
    <row r="325" spans="1:15">
      <c r="A325" s="898"/>
      <c r="B325" s="775"/>
      <c r="C325" s="773"/>
      <c r="D325" s="774"/>
      <c r="E325" s="775"/>
      <c r="F325" s="775"/>
      <c r="G325" s="773"/>
      <c r="H325" s="775"/>
      <c r="I325" s="775"/>
      <c r="J325" s="775"/>
      <c r="K325" s="775"/>
      <c r="L325" s="773">
        <f t="shared" ref="L325:L360" si="1">K325*C325</f>
        <v>0</v>
      </c>
      <c r="M325" s="775"/>
      <c r="N325" s="804">
        <f t="shared" ref="N325:N342" si="2">L325+H325</f>
        <v>0</v>
      </c>
      <c r="O325" s="775"/>
    </row>
    <row r="326" spans="1:15">
      <c r="A326" s="764"/>
      <c r="B326" s="758"/>
      <c r="C326" s="756"/>
      <c r="D326" s="757"/>
      <c r="E326" s="758"/>
      <c r="F326" s="758"/>
      <c r="G326" s="756"/>
      <c r="H326" s="758"/>
      <c r="I326" s="758"/>
      <c r="J326" s="758"/>
      <c r="K326" s="758"/>
      <c r="L326" s="756">
        <f t="shared" si="1"/>
        <v>0</v>
      </c>
      <c r="M326" s="758"/>
      <c r="N326" s="804">
        <f t="shared" si="2"/>
        <v>0</v>
      </c>
      <c r="O326" s="758"/>
    </row>
    <row r="327" spans="1:15">
      <c r="A327" s="764"/>
      <c r="B327" s="758"/>
      <c r="C327" s="756"/>
      <c r="D327" s="757"/>
      <c r="E327" s="758"/>
      <c r="F327" s="758"/>
      <c r="G327" s="756"/>
      <c r="H327" s="758"/>
      <c r="I327" s="758"/>
      <c r="J327" s="758"/>
      <c r="K327" s="758"/>
      <c r="L327" s="756">
        <f t="shared" si="1"/>
        <v>0</v>
      </c>
      <c r="M327" s="758"/>
      <c r="N327" s="804">
        <f t="shared" si="2"/>
        <v>0</v>
      </c>
      <c r="O327" s="758"/>
    </row>
    <row r="328" spans="1:15">
      <c r="A328" s="764"/>
      <c r="B328" s="758"/>
      <c r="C328" s="756"/>
      <c r="D328" s="757"/>
      <c r="E328" s="758"/>
      <c r="F328" s="758"/>
      <c r="G328" s="756"/>
      <c r="H328" s="758"/>
      <c r="I328" s="758"/>
      <c r="J328" s="758"/>
      <c r="K328" s="758"/>
      <c r="L328" s="756">
        <f t="shared" si="1"/>
        <v>0</v>
      </c>
      <c r="M328" s="758"/>
      <c r="N328" s="804">
        <f t="shared" si="2"/>
        <v>0</v>
      </c>
      <c r="O328" s="758"/>
    </row>
    <row r="329" spans="1:15">
      <c r="A329" s="764"/>
      <c r="B329" s="758"/>
      <c r="C329" s="756"/>
      <c r="D329" s="757"/>
      <c r="E329" s="758"/>
      <c r="F329" s="758"/>
      <c r="G329" s="756"/>
      <c r="H329" s="758"/>
      <c r="I329" s="758"/>
      <c r="J329" s="758"/>
      <c r="K329" s="758"/>
      <c r="L329" s="756">
        <f t="shared" si="1"/>
        <v>0</v>
      </c>
      <c r="M329" s="758"/>
      <c r="N329" s="804">
        <f t="shared" si="2"/>
        <v>0</v>
      </c>
      <c r="O329" s="758"/>
    </row>
    <row r="330" spans="1:15">
      <c r="A330" s="764"/>
      <c r="B330" s="758"/>
      <c r="C330" s="756"/>
      <c r="D330" s="757"/>
      <c r="E330" s="758"/>
      <c r="F330" s="758"/>
      <c r="G330" s="756"/>
      <c r="H330" s="758"/>
      <c r="I330" s="758"/>
      <c r="J330" s="758"/>
      <c r="K330" s="758"/>
      <c r="L330" s="756">
        <f t="shared" si="1"/>
        <v>0</v>
      </c>
      <c r="M330" s="758"/>
      <c r="N330" s="804">
        <f t="shared" si="2"/>
        <v>0</v>
      </c>
      <c r="O330" s="758"/>
    </row>
    <row r="331" spans="1:15">
      <c r="A331" s="764"/>
      <c r="B331" s="758"/>
      <c r="C331" s="756"/>
      <c r="D331" s="757"/>
      <c r="E331" s="758"/>
      <c r="F331" s="758"/>
      <c r="G331" s="756"/>
      <c r="H331" s="758"/>
      <c r="I331" s="758"/>
      <c r="J331" s="758"/>
      <c r="K331" s="758"/>
      <c r="L331" s="756">
        <f t="shared" si="1"/>
        <v>0</v>
      </c>
      <c r="M331" s="758"/>
      <c r="N331" s="804">
        <f t="shared" si="2"/>
        <v>0</v>
      </c>
      <c r="O331" s="758"/>
    </row>
    <row r="332" spans="1:15">
      <c r="A332" s="764"/>
      <c r="B332" s="758"/>
      <c r="C332" s="756"/>
      <c r="D332" s="757"/>
      <c r="E332" s="758"/>
      <c r="F332" s="758"/>
      <c r="G332" s="756"/>
      <c r="H332" s="758"/>
      <c r="I332" s="758"/>
      <c r="J332" s="758"/>
      <c r="K332" s="758"/>
      <c r="L332" s="756">
        <f t="shared" si="1"/>
        <v>0</v>
      </c>
      <c r="M332" s="758"/>
      <c r="N332" s="804">
        <f t="shared" si="2"/>
        <v>0</v>
      </c>
      <c r="O332" s="758"/>
    </row>
    <row r="333" spans="1:15">
      <c r="A333" s="764"/>
      <c r="B333" s="758"/>
      <c r="C333" s="756"/>
      <c r="D333" s="757"/>
      <c r="E333" s="758"/>
      <c r="F333" s="758"/>
      <c r="G333" s="756"/>
      <c r="H333" s="758"/>
      <c r="I333" s="758"/>
      <c r="J333" s="758"/>
      <c r="K333" s="758"/>
      <c r="L333" s="756">
        <f t="shared" si="1"/>
        <v>0</v>
      </c>
      <c r="M333" s="758"/>
      <c r="N333" s="804">
        <f t="shared" si="2"/>
        <v>0</v>
      </c>
      <c r="O333" s="758"/>
    </row>
    <row r="334" spans="1:15">
      <c r="A334" s="764"/>
      <c r="B334" s="758"/>
      <c r="C334" s="756"/>
      <c r="D334" s="757"/>
      <c r="E334" s="758"/>
      <c r="F334" s="758"/>
      <c r="G334" s="756"/>
      <c r="H334" s="758"/>
      <c r="I334" s="758"/>
      <c r="J334" s="758"/>
      <c r="K334" s="758"/>
      <c r="L334" s="756">
        <f t="shared" si="1"/>
        <v>0</v>
      </c>
      <c r="M334" s="758"/>
      <c r="N334" s="804">
        <f t="shared" si="2"/>
        <v>0</v>
      </c>
      <c r="O334" s="758"/>
    </row>
    <row r="335" spans="1:15">
      <c r="A335" s="764"/>
      <c r="B335" s="758"/>
      <c r="C335" s="756"/>
      <c r="D335" s="757"/>
      <c r="E335" s="758"/>
      <c r="F335" s="758"/>
      <c r="G335" s="756"/>
      <c r="H335" s="758"/>
      <c r="I335" s="758"/>
      <c r="J335" s="758"/>
      <c r="K335" s="758"/>
      <c r="L335" s="756">
        <f t="shared" si="1"/>
        <v>0</v>
      </c>
      <c r="M335" s="758"/>
      <c r="N335" s="804">
        <f t="shared" si="2"/>
        <v>0</v>
      </c>
      <c r="O335" s="758"/>
    </row>
    <row r="336" spans="1:15">
      <c r="A336" s="764"/>
      <c r="B336" s="758"/>
      <c r="C336" s="756"/>
      <c r="D336" s="757"/>
      <c r="E336" s="758"/>
      <c r="F336" s="758"/>
      <c r="G336" s="756"/>
      <c r="H336" s="758"/>
      <c r="I336" s="758"/>
      <c r="J336" s="758"/>
      <c r="K336" s="758"/>
      <c r="L336" s="756">
        <f t="shared" si="1"/>
        <v>0</v>
      </c>
      <c r="M336" s="758"/>
      <c r="N336" s="804">
        <f t="shared" si="2"/>
        <v>0</v>
      </c>
      <c r="O336" s="758"/>
    </row>
    <row r="337" spans="1:15">
      <c r="A337" s="764"/>
      <c r="B337" s="758"/>
      <c r="C337" s="756"/>
      <c r="D337" s="757"/>
      <c r="E337" s="758"/>
      <c r="F337" s="758"/>
      <c r="G337" s="756"/>
      <c r="H337" s="758"/>
      <c r="I337" s="758"/>
      <c r="J337" s="758"/>
      <c r="K337" s="758"/>
      <c r="L337" s="756">
        <f t="shared" si="1"/>
        <v>0</v>
      </c>
      <c r="M337" s="758"/>
      <c r="N337" s="804">
        <f t="shared" si="2"/>
        <v>0</v>
      </c>
      <c r="O337" s="758"/>
    </row>
    <row r="338" spans="1:15">
      <c r="A338" s="764"/>
      <c r="B338" s="758"/>
      <c r="C338" s="756"/>
      <c r="D338" s="757"/>
      <c r="E338" s="758"/>
      <c r="F338" s="758"/>
      <c r="G338" s="756"/>
      <c r="H338" s="758"/>
      <c r="I338" s="758"/>
      <c r="J338" s="758"/>
      <c r="K338" s="758"/>
      <c r="L338" s="756">
        <f t="shared" si="1"/>
        <v>0</v>
      </c>
      <c r="M338" s="758"/>
      <c r="N338" s="804">
        <f t="shared" si="2"/>
        <v>0</v>
      </c>
      <c r="O338" s="758"/>
    </row>
    <row r="339" spans="1:15">
      <c r="A339" s="764"/>
      <c r="B339" s="758"/>
      <c r="C339" s="756"/>
      <c r="D339" s="757"/>
      <c r="E339" s="758"/>
      <c r="F339" s="758"/>
      <c r="G339" s="756"/>
      <c r="H339" s="758"/>
      <c r="I339" s="758"/>
      <c r="J339" s="758"/>
      <c r="K339" s="758"/>
      <c r="L339" s="756">
        <f t="shared" si="1"/>
        <v>0</v>
      </c>
      <c r="M339" s="758"/>
      <c r="N339" s="804">
        <f t="shared" si="2"/>
        <v>0</v>
      </c>
      <c r="O339" s="758"/>
    </row>
    <row r="340" spans="1:15">
      <c r="A340" s="764"/>
      <c r="B340" s="758"/>
      <c r="C340" s="756"/>
      <c r="D340" s="757"/>
      <c r="E340" s="758"/>
      <c r="F340" s="758"/>
      <c r="G340" s="756"/>
      <c r="H340" s="758"/>
      <c r="I340" s="758"/>
      <c r="J340" s="758"/>
      <c r="K340" s="758"/>
      <c r="L340" s="756">
        <f t="shared" si="1"/>
        <v>0</v>
      </c>
      <c r="M340" s="758"/>
      <c r="N340" s="804">
        <f t="shared" si="2"/>
        <v>0</v>
      </c>
      <c r="O340" s="758"/>
    </row>
    <row r="341" spans="1:15">
      <c r="A341" s="764"/>
      <c r="B341" s="758"/>
      <c r="C341" s="756"/>
      <c r="D341" s="757"/>
      <c r="E341" s="758"/>
      <c r="F341" s="758"/>
      <c r="G341" s="756"/>
      <c r="H341" s="758"/>
      <c r="I341" s="758"/>
      <c r="J341" s="758"/>
      <c r="K341" s="758"/>
      <c r="L341" s="756">
        <f t="shared" si="1"/>
        <v>0</v>
      </c>
      <c r="M341" s="758"/>
      <c r="N341" s="804">
        <f t="shared" si="2"/>
        <v>0</v>
      </c>
      <c r="O341" s="758"/>
    </row>
    <row r="342" spans="1:15">
      <c r="A342" s="764"/>
      <c r="B342" s="758"/>
      <c r="C342" s="756"/>
      <c r="D342" s="757"/>
      <c r="E342" s="758"/>
      <c r="F342" s="758"/>
      <c r="G342" s="756"/>
      <c r="H342" s="758"/>
      <c r="I342" s="758"/>
      <c r="J342" s="758"/>
      <c r="K342" s="758"/>
      <c r="L342" s="756">
        <f t="shared" si="1"/>
        <v>0</v>
      </c>
      <c r="M342" s="758"/>
      <c r="N342" s="804">
        <f t="shared" si="2"/>
        <v>0</v>
      </c>
      <c r="O342" s="758"/>
    </row>
    <row r="343" spans="1:15">
      <c r="A343" s="764"/>
      <c r="B343" s="758"/>
      <c r="C343" s="756"/>
      <c r="D343" s="757"/>
      <c r="E343" s="758"/>
      <c r="F343" s="758"/>
      <c r="G343" s="756"/>
      <c r="H343" s="758"/>
      <c r="I343" s="758"/>
      <c r="J343" s="758"/>
      <c r="K343" s="758"/>
      <c r="L343" s="756">
        <f t="shared" si="1"/>
        <v>0</v>
      </c>
      <c r="M343" s="758"/>
      <c r="N343" s="804">
        <f t="shared" ref="N343:N345" si="3">L343+H343</f>
        <v>0</v>
      </c>
      <c r="O343" s="758"/>
    </row>
    <row r="344" spans="1:15">
      <c r="A344" s="764"/>
      <c r="B344" s="758"/>
      <c r="C344" s="756"/>
      <c r="D344" s="757"/>
      <c r="E344" s="758"/>
      <c r="F344" s="758"/>
      <c r="G344" s="756"/>
      <c r="H344" s="758"/>
      <c r="I344" s="758"/>
      <c r="J344" s="758"/>
      <c r="K344" s="758"/>
      <c r="L344" s="756">
        <f t="shared" si="1"/>
        <v>0</v>
      </c>
      <c r="M344" s="758"/>
      <c r="N344" s="804">
        <f t="shared" si="3"/>
        <v>0</v>
      </c>
      <c r="O344" s="758"/>
    </row>
    <row r="345" spans="1:15">
      <c r="A345" s="765"/>
      <c r="B345" s="766"/>
      <c r="C345" s="767"/>
      <c r="D345" s="768"/>
      <c r="E345" s="766"/>
      <c r="F345" s="766"/>
      <c r="G345" s="767"/>
      <c r="H345" s="766"/>
      <c r="I345" s="766"/>
      <c r="J345" s="766"/>
      <c r="K345" s="766"/>
      <c r="L345" s="767">
        <f t="shared" si="1"/>
        <v>0</v>
      </c>
      <c r="M345" s="766"/>
      <c r="N345" s="932">
        <f t="shared" si="3"/>
        <v>0</v>
      </c>
      <c r="O345" s="766"/>
    </row>
    <row r="346" spans="1:15">
      <c r="C346" s="729"/>
      <c r="E346" s="10"/>
      <c r="F346" s="10"/>
      <c r="G346" s="729"/>
      <c r="H346" s="10"/>
      <c r="I346" s="10"/>
      <c r="J346" s="10"/>
      <c r="K346" s="10"/>
      <c r="L346" s="729">
        <f t="shared" si="1"/>
        <v>0</v>
      </c>
      <c r="M346" s="10"/>
      <c r="N346" s="10"/>
      <c r="O346" s="10"/>
    </row>
    <row r="347" spans="1:15">
      <c r="C347" s="729"/>
      <c r="E347" s="10"/>
      <c r="F347" s="10"/>
      <c r="G347" s="729"/>
      <c r="H347" s="10"/>
      <c r="I347" s="10"/>
      <c r="J347" s="10"/>
      <c r="K347" s="10"/>
      <c r="L347" s="729">
        <f t="shared" si="1"/>
        <v>0</v>
      </c>
      <c r="M347" s="10"/>
      <c r="N347" s="10"/>
      <c r="O347" s="10"/>
    </row>
    <row r="348" spans="1:15">
      <c r="C348" s="729"/>
      <c r="E348" s="10"/>
      <c r="F348" s="10"/>
      <c r="G348" s="729"/>
      <c r="H348" s="10"/>
      <c r="I348" s="10"/>
      <c r="J348" s="10"/>
      <c r="K348" s="10"/>
      <c r="L348" s="729">
        <f t="shared" si="1"/>
        <v>0</v>
      </c>
      <c r="M348" s="10"/>
      <c r="N348" s="10"/>
      <c r="O348" s="10"/>
    </row>
    <row r="349" spans="1:15">
      <c r="C349" s="729"/>
      <c r="E349" s="10"/>
      <c r="F349" s="10"/>
      <c r="G349" s="729"/>
      <c r="H349" s="10"/>
      <c r="I349" s="10"/>
      <c r="J349" s="10"/>
      <c r="K349" s="10"/>
      <c r="L349" s="729">
        <f t="shared" si="1"/>
        <v>0</v>
      </c>
      <c r="M349" s="10"/>
      <c r="N349" s="10"/>
      <c r="O349" s="10"/>
    </row>
    <row r="350" spans="1:15">
      <c r="C350" s="729"/>
      <c r="E350" s="10"/>
      <c r="F350" s="10"/>
      <c r="G350" s="729"/>
      <c r="H350" s="10"/>
      <c r="I350" s="10"/>
      <c r="J350" s="10"/>
      <c r="K350" s="10"/>
      <c r="L350" s="729">
        <f t="shared" si="1"/>
        <v>0</v>
      </c>
      <c r="M350" s="10"/>
      <c r="N350" s="10"/>
      <c r="O350" s="10"/>
    </row>
    <row r="351" spans="1:15">
      <c r="C351" s="729"/>
      <c r="E351" s="10"/>
      <c r="F351" s="10"/>
      <c r="G351" s="729"/>
      <c r="H351" s="10"/>
      <c r="I351" s="10"/>
      <c r="J351" s="10"/>
      <c r="K351" s="10"/>
      <c r="L351" s="729">
        <f t="shared" si="1"/>
        <v>0</v>
      </c>
      <c r="M351" s="10"/>
      <c r="N351" s="10"/>
      <c r="O351" s="10"/>
    </row>
    <row r="352" spans="1:15">
      <c r="C352" s="729"/>
      <c r="E352" s="10"/>
      <c r="F352" s="10"/>
      <c r="G352" s="729"/>
      <c r="H352" s="10"/>
      <c r="I352" s="10"/>
      <c r="J352" s="10"/>
      <c r="K352" s="10"/>
      <c r="L352" s="729">
        <f t="shared" si="1"/>
        <v>0</v>
      </c>
      <c r="M352" s="10"/>
      <c r="N352" s="10"/>
      <c r="O352" s="10"/>
    </row>
    <row r="353" spans="3:15">
      <c r="C353" s="729"/>
      <c r="E353" s="10"/>
      <c r="F353" s="10"/>
      <c r="G353" s="729"/>
      <c r="H353" s="10"/>
      <c r="I353" s="10"/>
      <c r="J353" s="10"/>
      <c r="K353" s="10"/>
      <c r="L353" s="729">
        <f t="shared" si="1"/>
        <v>0</v>
      </c>
      <c r="M353" s="10"/>
      <c r="N353" s="10"/>
      <c r="O353" s="10"/>
    </row>
    <row r="354" spans="3:15">
      <c r="C354" s="729"/>
      <c r="E354" s="10"/>
      <c r="F354" s="10"/>
      <c r="G354" s="729"/>
      <c r="H354" s="10"/>
      <c r="I354" s="10"/>
      <c r="J354" s="10"/>
      <c r="K354" s="10"/>
      <c r="L354" s="729">
        <f t="shared" si="1"/>
        <v>0</v>
      </c>
      <c r="M354" s="10"/>
      <c r="N354" s="10"/>
      <c r="O354" s="10"/>
    </row>
    <row r="355" spans="3:15">
      <c r="C355" s="729"/>
      <c r="E355" s="10"/>
      <c r="F355" s="10"/>
      <c r="G355" s="729"/>
      <c r="H355" s="10"/>
      <c r="I355" s="10"/>
      <c r="J355" s="10"/>
      <c r="K355" s="10"/>
      <c r="L355" s="729">
        <f t="shared" si="1"/>
        <v>0</v>
      </c>
      <c r="M355" s="10"/>
      <c r="N355" s="10"/>
      <c r="O355" s="10"/>
    </row>
    <row r="356" spans="3:15">
      <c r="C356" s="729"/>
      <c r="E356" s="10"/>
      <c r="F356" s="10"/>
      <c r="G356" s="729"/>
      <c r="H356" s="10"/>
      <c r="I356" s="10"/>
      <c r="J356" s="10"/>
      <c r="K356" s="10"/>
      <c r="L356" s="729">
        <f t="shared" si="1"/>
        <v>0</v>
      </c>
      <c r="M356" s="10"/>
      <c r="N356" s="10"/>
      <c r="O356" s="10"/>
    </row>
    <row r="357" spans="3:15">
      <c r="C357" s="729"/>
      <c r="E357" s="10"/>
      <c r="F357" s="10"/>
      <c r="G357" s="729"/>
      <c r="H357" s="10"/>
      <c r="I357" s="10"/>
      <c r="J357" s="10"/>
      <c r="K357" s="10"/>
      <c r="L357" s="729">
        <f t="shared" si="1"/>
        <v>0</v>
      </c>
      <c r="M357" s="10"/>
      <c r="N357" s="10"/>
      <c r="O357" s="10"/>
    </row>
    <row r="358" spans="3:15">
      <c r="C358" s="729"/>
      <c r="E358" s="10"/>
      <c r="F358" s="10"/>
      <c r="G358" s="729"/>
      <c r="H358" s="10"/>
      <c r="I358" s="10"/>
      <c r="J358" s="10"/>
      <c r="K358" s="10"/>
      <c r="L358" s="729">
        <f t="shared" si="1"/>
        <v>0</v>
      </c>
      <c r="M358" s="10"/>
      <c r="N358" s="10"/>
      <c r="O358" s="10"/>
    </row>
    <row r="359" spans="3:15">
      <c r="C359" s="729"/>
      <c r="E359" s="10"/>
      <c r="F359" s="10"/>
      <c r="G359" s="729"/>
      <c r="H359" s="10"/>
      <c r="I359" s="10"/>
      <c r="J359" s="10"/>
      <c r="K359" s="10"/>
      <c r="L359" s="729">
        <f t="shared" si="1"/>
        <v>0</v>
      </c>
      <c r="M359" s="10"/>
      <c r="N359" s="10"/>
      <c r="O359" s="10"/>
    </row>
    <row r="360" spans="3:15">
      <c r="C360" s="729"/>
      <c r="E360" s="10"/>
      <c r="F360" s="10"/>
      <c r="G360" s="729"/>
      <c r="H360" s="10"/>
      <c r="I360" s="10"/>
      <c r="J360" s="10"/>
      <c r="K360" s="10"/>
      <c r="L360" s="729">
        <f t="shared" si="1"/>
        <v>0</v>
      </c>
      <c r="M360" s="10"/>
      <c r="N360" s="10"/>
      <c r="O360" s="10"/>
    </row>
    <row r="361" spans="3:15">
      <c r="C361" s="729"/>
      <c r="E361" s="10"/>
      <c r="F361" s="10"/>
      <c r="G361" s="729"/>
      <c r="H361" s="10"/>
      <c r="I361" s="10"/>
      <c r="J361" s="10"/>
      <c r="K361" s="10"/>
      <c r="L361" s="729">
        <f t="shared" ref="L361:L400" si="4">K361*C361</f>
        <v>0</v>
      </c>
      <c r="M361" s="10"/>
      <c r="N361" s="10"/>
      <c r="O361" s="10"/>
    </row>
    <row r="362" spans="3:15">
      <c r="C362" s="729"/>
      <c r="E362" s="10"/>
      <c r="F362" s="10"/>
      <c r="G362" s="729"/>
      <c r="H362" s="10"/>
      <c r="I362" s="10"/>
      <c r="J362" s="10"/>
      <c r="K362" s="10"/>
      <c r="L362" s="729">
        <f t="shared" si="4"/>
        <v>0</v>
      </c>
      <c r="M362" s="10"/>
      <c r="N362" s="10"/>
      <c r="O362" s="10"/>
    </row>
    <row r="363" spans="3:15">
      <c r="C363" s="729"/>
      <c r="E363" s="10"/>
      <c r="F363" s="10"/>
      <c r="G363" s="729"/>
      <c r="H363" s="10"/>
      <c r="I363" s="10"/>
      <c r="J363" s="10"/>
      <c r="K363" s="10"/>
      <c r="L363" s="729">
        <f t="shared" si="4"/>
        <v>0</v>
      </c>
      <c r="M363" s="10"/>
      <c r="N363" s="10"/>
      <c r="O363" s="10"/>
    </row>
    <row r="364" spans="3:15">
      <c r="C364" s="729"/>
      <c r="E364" s="10"/>
      <c r="F364" s="10"/>
      <c r="G364" s="729"/>
      <c r="H364" s="10"/>
      <c r="I364" s="10"/>
      <c r="J364" s="10"/>
      <c r="K364" s="10"/>
      <c r="L364" s="729">
        <f t="shared" si="4"/>
        <v>0</v>
      </c>
      <c r="M364" s="10"/>
      <c r="N364" s="10"/>
      <c r="O364" s="10"/>
    </row>
    <row r="365" spans="3:15">
      <c r="C365" s="729"/>
      <c r="E365" s="10"/>
      <c r="F365" s="10"/>
      <c r="G365" s="729"/>
      <c r="H365" s="10"/>
      <c r="I365" s="10"/>
      <c r="J365" s="10"/>
      <c r="K365" s="10"/>
      <c r="L365" s="729">
        <f t="shared" si="4"/>
        <v>0</v>
      </c>
      <c r="M365" s="10"/>
      <c r="N365" s="10"/>
      <c r="O365" s="10"/>
    </row>
    <row r="366" spans="3:15">
      <c r="C366" s="729"/>
      <c r="E366" s="10"/>
      <c r="F366" s="10"/>
      <c r="G366" s="729"/>
      <c r="H366" s="10"/>
      <c r="I366" s="10"/>
      <c r="J366" s="10"/>
      <c r="K366" s="10"/>
      <c r="L366" s="729">
        <f t="shared" si="4"/>
        <v>0</v>
      </c>
      <c r="M366" s="10"/>
      <c r="N366" s="10"/>
      <c r="O366" s="10"/>
    </row>
    <row r="367" spans="3:15">
      <c r="C367" s="729"/>
      <c r="E367" s="10"/>
      <c r="F367" s="10"/>
      <c r="G367" s="729"/>
      <c r="H367" s="10"/>
      <c r="I367" s="10"/>
      <c r="J367" s="10"/>
      <c r="K367" s="10"/>
      <c r="L367" s="729">
        <f t="shared" si="4"/>
        <v>0</v>
      </c>
      <c r="M367" s="10"/>
      <c r="N367" s="10"/>
      <c r="O367" s="10"/>
    </row>
    <row r="368" spans="3:15">
      <c r="C368" s="729"/>
      <c r="E368" s="10"/>
      <c r="F368" s="10"/>
      <c r="G368" s="729"/>
      <c r="H368" s="10"/>
      <c r="I368" s="10"/>
      <c r="J368" s="10"/>
      <c r="K368" s="10"/>
      <c r="L368" s="729">
        <f t="shared" si="4"/>
        <v>0</v>
      </c>
      <c r="M368" s="10"/>
      <c r="N368" s="10"/>
      <c r="O368" s="10"/>
    </row>
    <row r="369" spans="3:15">
      <c r="C369" s="729"/>
      <c r="E369" s="10"/>
      <c r="F369" s="10"/>
      <c r="G369" s="729"/>
      <c r="H369" s="10"/>
      <c r="I369" s="10"/>
      <c r="J369" s="10"/>
      <c r="K369" s="10"/>
      <c r="L369" s="729">
        <f t="shared" si="4"/>
        <v>0</v>
      </c>
      <c r="M369" s="10"/>
      <c r="N369" s="10"/>
      <c r="O369" s="10"/>
    </row>
    <row r="370" spans="3:15">
      <c r="C370" s="729"/>
      <c r="E370" s="10"/>
      <c r="F370" s="10"/>
      <c r="G370" s="729"/>
      <c r="H370" s="10"/>
      <c r="I370" s="10"/>
      <c r="J370" s="10"/>
      <c r="K370" s="10"/>
      <c r="L370" s="729">
        <f t="shared" si="4"/>
        <v>0</v>
      </c>
      <c r="M370" s="10"/>
      <c r="N370" s="10"/>
      <c r="O370" s="10"/>
    </row>
    <row r="371" spans="3:15">
      <c r="C371" s="729"/>
      <c r="E371" s="10"/>
      <c r="F371" s="10"/>
      <c r="G371" s="729"/>
      <c r="H371" s="10"/>
      <c r="I371" s="10"/>
      <c r="J371" s="10"/>
      <c r="K371" s="10"/>
      <c r="L371" s="729">
        <f t="shared" si="4"/>
        <v>0</v>
      </c>
      <c r="M371" s="10"/>
      <c r="N371" s="10"/>
      <c r="O371" s="10"/>
    </row>
    <row r="372" spans="3:15">
      <c r="C372" s="729"/>
      <c r="E372" s="10"/>
      <c r="F372" s="10"/>
      <c r="G372" s="729"/>
      <c r="H372" s="10"/>
      <c r="I372" s="10"/>
      <c r="J372" s="10"/>
      <c r="K372" s="10"/>
      <c r="L372" s="729">
        <f t="shared" si="4"/>
        <v>0</v>
      </c>
      <c r="M372" s="10"/>
      <c r="N372" s="10"/>
      <c r="O372" s="10"/>
    </row>
    <row r="373" spans="3:15">
      <c r="C373" s="729"/>
      <c r="E373" s="10"/>
      <c r="F373" s="10"/>
      <c r="G373" s="729"/>
      <c r="H373" s="10"/>
      <c r="I373" s="10"/>
      <c r="J373" s="10"/>
      <c r="K373" s="10"/>
      <c r="L373" s="729">
        <f t="shared" si="4"/>
        <v>0</v>
      </c>
      <c r="M373" s="10"/>
      <c r="N373" s="10"/>
      <c r="O373" s="10"/>
    </row>
    <row r="374" spans="3:15">
      <c r="C374" s="729"/>
      <c r="E374" s="10"/>
      <c r="F374" s="10"/>
      <c r="G374" s="729"/>
      <c r="H374" s="10"/>
      <c r="I374" s="10"/>
      <c r="J374" s="10"/>
      <c r="K374" s="10"/>
      <c r="L374" s="729">
        <f t="shared" si="4"/>
        <v>0</v>
      </c>
      <c r="M374" s="10"/>
      <c r="N374" s="10"/>
      <c r="O374" s="10"/>
    </row>
    <row r="375" spans="3:15">
      <c r="C375" s="729"/>
      <c r="E375" s="10"/>
      <c r="F375" s="10"/>
      <c r="G375" s="729"/>
      <c r="H375" s="10"/>
      <c r="I375" s="10"/>
      <c r="J375" s="10"/>
      <c r="K375" s="10"/>
      <c r="L375" s="729">
        <f t="shared" si="4"/>
        <v>0</v>
      </c>
      <c r="M375" s="10"/>
      <c r="N375" s="10"/>
      <c r="O375" s="10"/>
    </row>
    <row r="376" spans="3:15">
      <c r="C376" s="729"/>
      <c r="E376" s="10"/>
      <c r="F376" s="10"/>
      <c r="G376" s="729"/>
      <c r="H376" s="10"/>
      <c r="I376" s="10"/>
      <c r="J376" s="10"/>
      <c r="K376" s="10"/>
      <c r="L376" s="729">
        <f t="shared" si="4"/>
        <v>0</v>
      </c>
      <c r="M376" s="10"/>
      <c r="N376" s="10"/>
      <c r="O376" s="10"/>
    </row>
    <row r="377" spans="3:15">
      <c r="C377" s="729"/>
      <c r="E377" s="10"/>
      <c r="F377" s="10"/>
      <c r="G377" s="729"/>
      <c r="H377" s="10"/>
      <c r="I377" s="10"/>
      <c r="J377" s="10"/>
      <c r="K377" s="10"/>
      <c r="L377" s="729">
        <f t="shared" si="4"/>
        <v>0</v>
      </c>
      <c r="M377" s="10"/>
      <c r="N377" s="10"/>
      <c r="O377" s="10"/>
    </row>
    <row r="378" spans="3:15">
      <c r="C378" s="729"/>
      <c r="E378" s="10"/>
      <c r="F378" s="10"/>
      <c r="G378" s="729"/>
      <c r="H378" s="10"/>
      <c r="I378" s="10"/>
      <c r="J378" s="10"/>
      <c r="K378" s="10"/>
      <c r="L378" s="729">
        <f t="shared" si="4"/>
        <v>0</v>
      </c>
      <c r="M378" s="10"/>
      <c r="N378" s="10"/>
      <c r="O378" s="10"/>
    </row>
    <row r="379" spans="3:15">
      <c r="C379" s="729"/>
      <c r="E379" s="10"/>
      <c r="F379" s="10"/>
      <c r="G379" s="729"/>
      <c r="H379" s="10"/>
      <c r="I379" s="10"/>
      <c r="J379" s="10"/>
      <c r="K379" s="10"/>
      <c r="L379" s="729">
        <f t="shared" si="4"/>
        <v>0</v>
      </c>
      <c r="M379" s="10"/>
      <c r="N379" s="10"/>
      <c r="O379" s="10"/>
    </row>
    <row r="380" spans="3:15">
      <c r="C380" s="729"/>
      <c r="E380" s="10"/>
      <c r="F380" s="10"/>
      <c r="G380" s="729"/>
      <c r="H380" s="10"/>
      <c r="I380" s="10"/>
      <c r="J380" s="10"/>
      <c r="K380" s="10"/>
      <c r="L380" s="729">
        <f t="shared" si="4"/>
        <v>0</v>
      </c>
      <c r="M380" s="10"/>
      <c r="N380" s="10"/>
      <c r="O380" s="10"/>
    </row>
    <row r="381" spans="3:15">
      <c r="C381" s="729"/>
      <c r="E381" s="10"/>
      <c r="F381" s="10"/>
      <c r="G381" s="729"/>
      <c r="H381" s="10"/>
      <c r="I381" s="10"/>
      <c r="J381" s="10"/>
      <c r="K381" s="10"/>
      <c r="L381" s="729">
        <f t="shared" si="4"/>
        <v>0</v>
      </c>
      <c r="M381" s="10"/>
      <c r="N381" s="10"/>
      <c r="O381" s="10"/>
    </row>
    <row r="382" spans="3:15">
      <c r="C382" s="729"/>
      <c r="E382" s="10"/>
      <c r="F382" s="10"/>
      <c r="G382" s="729"/>
      <c r="H382" s="10"/>
      <c r="I382" s="10"/>
      <c r="J382" s="10"/>
      <c r="K382" s="10"/>
      <c r="L382" s="729">
        <f t="shared" si="4"/>
        <v>0</v>
      </c>
      <c r="M382" s="10"/>
      <c r="N382" s="10"/>
      <c r="O382" s="10"/>
    </row>
    <row r="383" spans="3:15">
      <c r="C383" s="729"/>
      <c r="E383" s="10"/>
      <c r="F383" s="10"/>
      <c r="G383" s="729"/>
      <c r="H383" s="10"/>
      <c r="I383" s="10"/>
      <c r="J383" s="10"/>
      <c r="K383" s="10"/>
      <c r="L383" s="729">
        <f t="shared" si="4"/>
        <v>0</v>
      </c>
      <c r="M383" s="10"/>
      <c r="N383" s="10"/>
      <c r="O383" s="10"/>
    </row>
    <row r="384" spans="3:15">
      <c r="C384" s="729"/>
      <c r="E384" s="10"/>
      <c r="F384" s="10"/>
      <c r="G384" s="729"/>
      <c r="H384" s="10"/>
      <c r="I384" s="10"/>
      <c r="J384" s="10"/>
      <c r="K384" s="10"/>
      <c r="L384" s="729">
        <f t="shared" si="4"/>
        <v>0</v>
      </c>
      <c r="M384" s="10"/>
      <c r="N384" s="10"/>
      <c r="O384" s="10"/>
    </row>
    <row r="385" spans="3:15">
      <c r="C385" s="729"/>
      <c r="E385" s="10"/>
      <c r="F385" s="10"/>
      <c r="G385" s="729"/>
      <c r="H385" s="10"/>
      <c r="I385" s="10"/>
      <c r="J385" s="10"/>
      <c r="K385" s="10"/>
      <c r="L385" s="729">
        <f t="shared" si="4"/>
        <v>0</v>
      </c>
      <c r="M385" s="10"/>
      <c r="N385" s="10"/>
      <c r="O385" s="10"/>
    </row>
    <row r="386" spans="3:15">
      <c r="C386" s="729"/>
      <c r="E386" s="10"/>
      <c r="F386" s="10"/>
      <c r="G386" s="729"/>
      <c r="H386" s="10"/>
      <c r="I386" s="10"/>
      <c r="J386" s="10"/>
      <c r="K386" s="10"/>
      <c r="L386" s="729">
        <f t="shared" si="4"/>
        <v>0</v>
      </c>
      <c r="M386" s="10"/>
      <c r="N386" s="10"/>
      <c r="O386" s="10"/>
    </row>
    <row r="387" spans="3:15">
      <c r="C387" s="729"/>
      <c r="E387" s="10"/>
      <c r="F387" s="10"/>
      <c r="G387" s="729"/>
      <c r="H387" s="10"/>
      <c r="I387" s="10"/>
      <c r="J387" s="10"/>
      <c r="K387" s="10"/>
      <c r="L387" s="729">
        <f t="shared" si="4"/>
        <v>0</v>
      </c>
      <c r="M387" s="10"/>
      <c r="N387" s="10"/>
      <c r="O387" s="10"/>
    </row>
    <row r="388" spans="3:15">
      <c r="C388" s="729"/>
      <c r="E388" s="10"/>
      <c r="F388" s="10"/>
      <c r="G388" s="729"/>
      <c r="H388" s="10"/>
      <c r="I388" s="10"/>
      <c r="J388" s="10"/>
      <c r="K388" s="10"/>
      <c r="L388" s="729">
        <f t="shared" si="4"/>
        <v>0</v>
      </c>
      <c r="M388" s="10"/>
      <c r="N388" s="10"/>
      <c r="O388" s="10"/>
    </row>
    <row r="389" spans="3:15">
      <c r="C389" s="729"/>
      <c r="E389" s="10"/>
      <c r="F389" s="10"/>
      <c r="G389" s="729"/>
      <c r="H389" s="10"/>
      <c r="I389" s="10"/>
      <c r="J389" s="10"/>
      <c r="K389" s="10"/>
      <c r="L389" s="729">
        <f t="shared" si="4"/>
        <v>0</v>
      </c>
      <c r="M389" s="10"/>
      <c r="N389" s="10"/>
      <c r="O389" s="10"/>
    </row>
    <row r="390" spans="3:15">
      <c r="C390" s="729"/>
      <c r="E390" s="10"/>
      <c r="F390" s="10"/>
      <c r="G390" s="729"/>
      <c r="H390" s="10"/>
      <c r="I390" s="10"/>
      <c r="J390" s="10"/>
      <c r="K390" s="10"/>
      <c r="L390" s="729">
        <f t="shared" si="4"/>
        <v>0</v>
      </c>
      <c r="M390" s="10"/>
      <c r="N390" s="10"/>
      <c r="O390" s="10"/>
    </row>
    <row r="391" spans="3:15">
      <c r="C391" s="729"/>
      <c r="E391" s="10"/>
      <c r="F391" s="10"/>
      <c r="G391" s="729"/>
      <c r="H391" s="10"/>
      <c r="I391" s="10"/>
      <c r="J391" s="10"/>
      <c r="K391" s="10"/>
      <c r="L391" s="729">
        <f t="shared" si="4"/>
        <v>0</v>
      </c>
      <c r="M391" s="10"/>
      <c r="N391" s="10"/>
      <c r="O391" s="10"/>
    </row>
    <row r="392" spans="3:15">
      <c r="C392" s="729"/>
      <c r="E392" s="10"/>
      <c r="F392" s="10"/>
      <c r="G392" s="729"/>
      <c r="H392" s="10"/>
      <c r="I392" s="10"/>
      <c r="J392" s="10"/>
      <c r="K392" s="10"/>
      <c r="L392" s="729">
        <f t="shared" si="4"/>
        <v>0</v>
      </c>
      <c r="M392" s="10"/>
      <c r="N392" s="10"/>
      <c r="O392" s="10"/>
    </row>
    <row r="393" spans="3:15">
      <c r="C393" s="729"/>
      <c r="E393" s="10"/>
      <c r="F393" s="10"/>
      <c r="G393" s="729"/>
      <c r="H393" s="10"/>
      <c r="I393" s="10"/>
      <c r="J393" s="10"/>
      <c r="K393" s="10"/>
      <c r="L393" s="729">
        <f t="shared" si="4"/>
        <v>0</v>
      </c>
      <c r="M393" s="10"/>
      <c r="N393" s="10"/>
      <c r="O393" s="10"/>
    </row>
    <row r="394" spans="3:15">
      <c r="C394" s="729"/>
      <c r="E394" s="10"/>
      <c r="F394" s="10"/>
      <c r="G394" s="729"/>
      <c r="H394" s="10"/>
      <c r="I394" s="10"/>
      <c r="J394" s="10"/>
      <c r="K394" s="10"/>
      <c r="L394" s="729">
        <f t="shared" si="4"/>
        <v>0</v>
      </c>
      <c r="M394" s="10"/>
      <c r="N394" s="10"/>
      <c r="O394" s="10"/>
    </row>
    <row r="395" spans="3:15">
      <c r="C395" s="729"/>
      <c r="E395" s="10"/>
      <c r="F395" s="10"/>
      <c r="G395" s="729"/>
      <c r="H395" s="10"/>
      <c r="I395" s="10"/>
      <c r="J395" s="10"/>
      <c r="K395" s="10"/>
      <c r="L395" s="729">
        <f t="shared" si="4"/>
        <v>0</v>
      </c>
      <c r="M395" s="10"/>
      <c r="N395" s="10"/>
      <c r="O395" s="10"/>
    </row>
    <row r="396" spans="3:15">
      <c r="C396" s="729"/>
      <c r="E396" s="10"/>
      <c r="F396" s="10"/>
      <c r="G396" s="729"/>
      <c r="H396" s="10"/>
      <c r="I396" s="10"/>
      <c r="J396" s="10"/>
      <c r="K396" s="10"/>
      <c r="L396" s="729">
        <f t="shared" si="4"/>
        <v>0</v>
      </c>
      <c r="M396" s="10"/>
      <c r="N396" s="10"/>
      <c r="O396" s="10"/>
    </row>
    <row r="397" spans="3:15">
      <c r="C397" s="729"/>
      <c r="E397" s="10"/>
      <c r="F397" s="10"/>
      <c r="G397" s="729"/>
      <c r="H397" s="10"/>
      <c r="I397" s="10"/>
      <c r="J397" s="10"/>
      <c r="K397" s="10"/>
      <c r="L397" s="729">
        <f t="shared" si="4"/>
        <v>0</v>
      </c>
      <c r="M397" s="10"/>
      <c r="N397" s="10"/>
      <c r="O397" s="10"/>
    </row>
    <row r="398" spans="3:15">
      <c r="C398" s="729"/>
      <c r="E398" s="10"/>
      <c r="F398" s="10"/>
      <c r="G398" s="729"/>
      <c r="H398" s="10"/>
      <c r="I398" s="10"/>
      <c r="J398" s="10"/>
      <c r="K398" s="10"/>
      <c r="L398" s="729">
        <f t="shared" si="4"/>
        <v>0</v>
      </c>
      <c r="M398" s="10"/>
      <c r="N398" s="10"/>
      <c r="O398" s="10"/>
    </row>
    <row r="399" spans="3:15">
      <c r="C399" s="729"/>
      <c r="E399" s="10"/>
      <c r="F399" s="10"/>
      <c r="G399" s="729"/>
      <c r="H399" s="10"/>
      <c r="I399" s="10"/>
      <c r="J399" s="10"/>
      <c r="K399" s="10"/>
      <c r="L399" s="729">
        <f t="shared" si="4"/>
        <v>0</v>
      </c>
      <c r="M399" s="10"/>
      <c r="N399" s="10"/>
      <c r="O399" s="10"/>
    </row>
    <row r="400" spans="3:15">
      <c r="C400" s="729"/>
      <c r="E400" s="10"/>
      <c r="F400" s="10"/>
      <c r="G400" s="729"/>
      <c r="H400" s="10"/>
      <c r="I400" s="10"/>
      <c r="J400" s="10"/>
      <c r="K400" s="10"/>
      <c r="L400" s="729">
        <f t="shared" si="4"/>
        <v>0</v>
      </c>
      <c r="M400" s="10"/>
      <c r="N400" s="10"/>
      <c r="O400" s="10"/>
    </row>
    <row r="401" spans="3:15">
      <c r="C401" s="729"/>
      <c r="E401" s="10"/>
      <c r="F401" s="10"/>
      <c r="G401" s="729"/>
      <c r="H401" s="10"/>
      <c r="I401" s="10"/>
      <c r="J401" s="10"/>
      <c r="K401" s="10"/>
      <c r="L401" s="729"/>
      <c r="M401" s="10"/>
      <c r="N401" s="10"/>
      <c r="O401" s="10"/>
    </row>
    <row r="402" spans="3:15">
      <c r="C402" s="729"/>
      <c r="E402" s="10"/>
      <c r="F402" s="10"/>
      <c r="G402" s="729"/>
      <c r="H402" s="10"/>
      <c r="I402" s="10"/>
      <c r="J402" s="10"/>
      <c r="K402" s="10"/>
      <c r="L402" s="729"/>
      <c r="M402" s="10"/>
      <c r="N402" s="10"/>
      <c r="O402" s="10"/>
    </row>
    <row r="403" spans="3:15">
      <c r="C403" s="729"/>
      <c r="E403" s="10"/>
      <c r="F403" s="10"/>
      <c r="G403" s="729"/>
      <c r="H403" s="10"/>
      <c r="I403" s="10"/>
      <c r="J403" s="10"/>
      <c r="K403" s="10"/>
      <c r="L403" s="729"/>
      <c r="M403" s="10"/>
      <c r="N403" s="10"/>
      <c r="O403" s="10"/>
    </row>
    <row r="404" spans="3:15">
      <c r="C404" s="729"/>
      <c r="E404" s="10"/>
      <c r="F404" s="10"/>
      <c r="G404" s="729"/>
      <c r="H404" s="10"/>
      <c r="I404" s="10"/>
      <c r="J404" s="10"/>
      <c r="K404" s="10"/>
      <c r="L404" s="729"/>
      <c r="M404" s="10"/>
      <c r="N404" s="10"/>
      <c r="O404" s="10"/>
    </row>
    <row r="405" spans="3:15">
      <c r="C405" s="729"/>
      <c r="E405" s="10"/>
      <c r="F405" s="10"/>
      <c r="G405" s="729"/>
      <c r="H405" s="10"/>
      <c r="I405" s="10"/>
      <c r="J405" s="10"/>
      <c r="K405" s="10"/>
      <c r="L405" s="729"/>
      <c r="M405" s="10"/>
      <c r="N405" s="10"/>
      <c r="O405" s="10"/>
    </row>
    <row r="406" spans="3:15">
      <c r="C406" s="729"/>
      <c r="E406" s="10"/>
      <c r="F406" s="10"/>
      <c r="G406" s="729"/>
      <c r="H406" s="10"/>
      <c r="I406" s="10"/>
      <c r="J406" s="10"/>
      <c r="K406" s="10"/>
      <c r="L406" s="729"/>
      <c r="M406" s="10"/>
      <c r="N406" s="10"/>
      <c r="O406" s="10"/>
    </row>
    <row r="407" spans="3:15">
      <c r="C407" s="729"/>
      <c r="E407" s="10"/>
      <c r="F407" s="10"/>
      <c r="G407" s="729"/>
      <c r="H407" s="10"/>
      <c r="I407" s="10"/>
      <c r="J407" s="10"/>
      <c r="K407" s="10"/>
      <c r="L407" s="729"/>
      <c r="M407" s="10"/>
      <c r="N407" s="10"/>
      <c r="O407" s="10"/>
    </row>
    <row r="408" spans="3:15">
      <c r="C408" s="729"/>
      <c r="E408" s="10"/>
      <c r="F408" s="10"/>
      <c r="G408" s="729"/>
      <c r="H408" s="10"/>
      <c r="I408" s="10"/>
      <c r="J408" s="10"/>
      <c r="K408" s="10"/>
      <c r="L408" s="729"/>
      <c r="M408" s="10"/>
      <c r="N408" s="10"/>
      <c r="O408" s="10"/>
    </row>
    <row r="409" spans="3:15">
      <c r="C409" s="729"/>
      <c r="E409" s="10"/>
      <c r="F409" s="10"/>
      <c r="G409" s="729"/>
      <c r="H409" s="10"/>
      <c r="I409" s="10"/>
      <c r="J409" s="10"/>
      <c r="K409" s="10"/>
      <c r="L409" s="729"/>
      <c r="M409" s="10"/>
      <c r="N409" s="10"/>
      <c r="O409" s="10"/>
    </row>
    <row r="410" spans="3:15">
      <c r="C410" s="729"/>
      <c r="E410" s="10"/>
      <c r="F410" s="10"/>
      <c r="G410" s="729"/>
      <c r="H410" s="10"/>
      <c r="I410" s="10"/>
      <c r="J410" s="10"/>
      <c r="K410" s="10"/>
      <c r="L410" s="729"/>
      <c r="M410" s="10"/>
      <c r="N410" s="10"/>
      <c r="O410" s="10"/>
    </row>
    <row r="411" spans="3:15">
      <c r="C411" s="729"/>
      <c r="E411" s="10"/>
      <c r="F411" s="10"/>
      <c r="G411" s="729"/>
      <c r="H411" s="10"/>
      <c r="I411" s="10"/>
      <c r="J411" s="10"/>
      <c r="K411" s="10"/>
      <c r="L411" s="729"/>
      <c r="M411" s="10"/>
      <c r="N411" s="10"/>
      <c r="O411" s="10"/>
    </row>
    <row r="412" spans="3:15">
      <c r="C412" s="729"/>
      <c r="E412" s="10"/>
      <c r="F412" s="10"/>
      <c r="G412" s="729"/>
      <c r="H412" s="10"/>
      <c r="I412" s="10"/>
      <c r="J412" s="10"/>
      <c r="K412" s="10"/>
      <c r="L412" s="729"/>
      <c r="M412" s="10"/>
      <c r="N412" s="10"/>
      <c r="O412" s="10"/>
    </row>
    <row r="413" spans="3:15">
      <c r="C413" s="729"/>
      <c r="E413" s="10"/>
      <c r="F413" s="10"/>
      <c r="G413" s="729"/>
      <c r="H413" s="10"/>
      <c r="I413" s="10"/>
      <c r="J413" s="10"/>
      <c r="K413" s="10"/>
      <c r="L413" s="729"/>
      <c r="M413" s="10"/>
      <c r="N413" s="10"/>
      <c r="O413" s="10"/>
    </row>
    <row r="414" spans="3:15">
      <c r="C414" s="729"/>
      <c r="E414" s="10"/>
      <c r="F414" s="10"/>
      <c r="G414" s="729"/>
      <c r="H414" s="10"/>
      <c r="I414" s="10"/>
      <c r="J414" s="10"/>
      <c r="K414" s="10"/>
      <c r="L414" s="729"/>
      <c r="M414" s="10"/>
      <c r="N414" s="10"/>
      <c r="O414" s="10"/>
    </row>
    <row r="415" spans="3:15">
      <c r="C415" s="729"/>
      <c r="E415" s="10"/>
      <c r="F415" s="10"/>
      <c r="G415" s="729"/>
      <c r="H415" s="10"/>
      <c r="I415" s="10"/>
      <c r="J415" s="10"/>
      <c r="K415" s="10"/>
      <c r="L415" s="729"/>
      <c r="M415" s="10"/>
      <c r="N415" s="10"/>
      <c r="O415" s="10"/>
    </row>
    <row r="416" spans="3:15">
      <c r="C416" s="729"/>
      <c r="E416" s="10"/>
      <c r="F416" s="10"/>
      <c r="G416" s="729"/>
      <c r="H416" s="10"/>
      <c r="I416" s="10"/>
      <c r="J416" s="10"/>
      <c r="K416" s="10"/>
      <c r="L416" s="729"/>
      <c r="M416" s="10"/>
      <c r="N416" s="10"/>
      <c r="O416" s="10"/>
    </row>
    <row r="417" spans="3:15">
      <c r="C417" s="729"/>
      <c r="E417" s="10"/>
      <c r="F417" s="10"/>
      <c r="G417" s="729"/>
      <c r="H417" s="10"/>
      <c r="I417" s="10"/>
      <c r="J417" s="10"/>
      <c r="K417" s="10"/>
      <c r="L417" s="729"/>
      <c r="M417" s="10"/>
      <c r="N417" s="10"/>
      <c r="O417" s="10"/>
    </row>
    <row r="418" spans="3:15">
      <c r="C418" s="729"/>
      <c r="E418" s="10"/>
      <c r="F418" s="10"/>
      <c r="G418" s="729"/>
      <c r="H418" s="10"/>
      <c r="I418" s="10"/>
      <c r="J418" s="10"/>
      <c r="K418" s="10"/>
      <c r="L418" s="729"/>
      <c r="M418" s="10"/>
      <c r="N418" s="10"/>
      <c r="O418" s="10"/>
    </row>
    <row r="419" spans="3:15">
      <c r="C419" s="729"/>
      <c r="E419" s="10"/>
      <c r="F419" s="10"/>
      <c r="G419" s="729"/>
      <c r="H419" s="10"/>
      <c r="I419" s="10"/>
      <c r="J419" s="10"/>
      <c r="K419" s="10"/>
      <c r="L419" s="729"/>
      <c r="M419" s="10"/>
      <c r="N419" s="10"/>
      <c r="O419" s="10"/>
    </row>
    <row r="420" spans="3:15">
      <c r="C420" s="729"/>
      <c r="E420" s="10"/>
      <c r="F420" s="10"/>
      <c r="G420" s="729"/>
      <c r="H420" s="10"/>
      <c r="I420" s="10"/>
      <c r="J420" s="10"/>
      <c r="K420" s="10"/>
      <c r="L420" s="729"/>
      <c r="M420" s="10"/>
      <c r="N420" s="10"/>
      <c r="O420" s="10"/>
    </row>
    <row r="421" spans="3:15">
      <c r="C421" s="729"/>
      <c r="E421" s="10"/>
      <c r="F421" s="10"/>
      <c r="G421" s="729"/>
      <c r="H421" s="10"/>
      <c r="I421" s="10"/>
      <c r="J421" s="10"/>
      <c r="K421" s="10"/>
      <c r="L421" s="729"/>
      <c r="M421" s="10"/>
      <c r="N421" s="10"/>
      <c r="O421" s="10"/>
    </row>
    <row r="422" spans="3:15">
      <c r="C422" s="729"/>
      <c r="E422" s="10"/>
      <c r="F422" s="10"/>
      <c r="G422" s="729"/>
      <c r="H422" s="10"/>
      <c r="I422" s="10"/>
      <c r="J422" s="10"/>
      <c r="K422" s="10"/>
      <c r="L422" s="729"/>
      <c r="M422" s="10"/>
      <c r="N422" s="10"/>
      <c r="O422" s="10"/>
    </row>
    <row r="423" spans="3:15">
      <c r="C423" s="729"/>
      <c r="E423" s="10"/>
      <c r="F423" s="10"/>
      <c r="G423" s="729"/>
      <c r="H423" s="10"/>
      <c r="I423" s="10"/>
      <c r="J423" s="10"/>
      <c r="K423" s="10"/>
      <c r="L423" s="729"/>
      <c r="M423" s="10"/>
      <c r="N423" s="10"/>
      <c r="O423" s="10"/>
    </row>
    <row r="424" spans="3:15">
      <c r="C424" s="729"/>
      <c r="E424" s="10"/>
      <c r="F424" s="10"/>
      <c r="G424" s="729"/>
      <c r="H424" s="10"/>
      <c r="I424" s="10"/>
      <c r="J424" s="10"/>
      <c r="K424" s="10"/>
      <c r="L424" s="729"/>
      <c r="M424" s="10"/>
      <c r="N424" s="10"/>
      <c r="O424" s="10"/>
    </row>
    <row r="425" spans="3:15">
      <c r="C425" s="729"/>
      <c r="E425" s="10"/>
      <c r="F425" s="10"/>
      <c r="G425" s="729"/>
      <c r="H425" s="10"/>
      <c r="I425" s="10"/>
      <c r="J425" s="10"/>
      <c r="K425" s="10"/>
      <c r="L425" s="729"/>
      <c r="M425" s="10"/>
      <c r="N425" s="10"/>
      <c r="O425" s="10"/>
    </row>
    <row r="426" spans="3:15">
      <c r="C426" s="729"/>
      <c r="E426" s="10"/>
      <c r="F426" s="10"/>
      <c r="G426" s="729"/>
      <c r="H426" s="10"/>
      <c r="I426" s="10"/>
      <c r="J426" s="10"/>
      <c r="K426" s="10"/>
      <c r="L426" s="729"/>
      <c r="M426" s="10"/>
      <c r="N426" s="10"/>
      <c r="O426" s="10"/>
    </row>
    <row r="427" spans="3:15">
      <c r="C427" s="729"/>
      <c r="E427" s="10"/>
      <c r="F427" s="10"/>
      <c r="G427" s="729"/>
      <c r="H427" s="10"/>
      <c r="I427" s="10"/>
      <c r="J427" s="10"/>
      <c r="K427" s="10"/>
      <c r="L427" s="729"/>
      <c r="M427" s="10"/>
      <c r="N427" s="10"/>
      <c r="O427" s="10"/>
    </row>
    <row r="428" spans="3:15">
      <c r="C428" s="729"/>
      <c r="E428" s="10"/>
      <c r="F428" s="10"/>
      <c r="G428" s="729"/>
      <c r="H428" s="10"/>
      <c r="I428" s="10"/>
      <c r="J428" s="10"/>
      <c r="K428" s="10"/>
      <c r="L428" s="729"/>
      <c r="M428" s="10"/>
      <c r="N428" s="10"/>
      <c r="O428" s="10"/>
    </row>
    <row r="429" spans="3:15">
      <c r="C429" s="729"/>
      <c r="E429" s="10"/>
      <c r="F429" s="10"/>
      <c r="G429" s="729"/>
      <c r="H429" s="10"/>
      <c r="I429" s="10"/>
      <c r="J429" s="10"/>
      <c r="K429" s="10"/>
      <c r="L429" s="729"/>
      <c r="M429" s="10"/>
      <c r="N429" s="10"/>
      <c r="O429" s="10"/>
    </row>
    <row r="430" spans="3:15">
      <c r="C430" s="729"/>
      <c r="E430" s="10"/>
      <c r="F430" s="10"/>
      <c r="G430" s="729"/>
      <c r="H430" s="10"/>
      <c r="I430" s="10"/>
      <c r="J430" s="10"/>
      <c r="K430" s="10"/>
      <c r="L430" s="729"/>
      <c r="M430" s="10"/>
      <c r="N430" s="10"/>
      <c r="O430" s="10"/>
    </row>
    <row r="431" spans="3:15">
      <c r="C431" s="729"/>
      <c r="E431" s="10"/>
      <c r="F431" s="10"/>
      <c r="G431" s="729"/>
      <c r="H431" s="10"/>
      <c r="I431" s="10"/>
      <c r="J431" s="10"/>
      <c r="K431" s="10"/>
      <c r="L431" s="729"/>
      <c r="M431" s="10"/>
      <c r="N431" s="10"/>
      <c r="O431" s="10"/>
    </row>
    <row r="432" spans="3:15">
      <c r="C432" s="729"/>
      <c r="E432" s="10"/>
      <c r="F432" s="10"/>
      <c r="G432" s="729"/>
      <c r="H432" s="10"/>
      <c r="I432" s="10"/>
      <c r="J432" s="10"/>
      <c r="K432" s="10"/>
      <c r="L432" s="729"/>
      <c r="M432" s="10"/>
      <c r="N432" s="10"/>
      <c r="O432" s="10"/>
    </row>
    <row r="433" spans="3:15">
      <c r="C433" s="729"/>
      <c r="E433" s="10"/>
      <c r="F433" s="10"/>
      <c r="G433" s="729"/>
      <c r="H433" s="10"/>
      <c r="I433" s="10"/>
      <c r="J433" s="10"/>
      <c r="K433" s="10"/>
      <c r="L433" s="729"/>
      <c r="M433" s="10"/>
      <c r="N433" s="10"/>
      <c r="O433" s="10"/>
    </row>
    <row r="434" spans="3:15">
      <c r="C434" s="729"/>
      <c r="E434" s="10"/>
      <c r="F434" s="10"/>
      <c r="G434" s="729"/>
      <c r="H434" s="10"/>
      <c r="I434" s="10"/>
      <c r="J434" s="10"/>
      <c r="K434" s="10"/>
      <c r="L434" s="729"/>
      <c r="M434" s="10"/>
      <c r="N434" s="10"/>
      <c r="O434" s="10"/>
    </row>
    <row r="435" spans="3:15">
      <c r="C435" s="729"/>
      <c r="E435" s="10"/>
      <c r="F435" s="10"/>
      <c r="G435" s="729"/>
      <c r="H435" s="10"/>
      <c r="I435" s="10"/>
      <c r="J435" s="10"/>
      <c r="K435" s="10"/>
      <c r="L435" s="729"/>
      <c r="M435" s="10"/>
      <c r="N435" s="10"/>
      <c r="O435" s="10"/>
    </row>
    <row r="436" spans="3:15">
      <c r="C436" s="729"/>
      <c r="E436" s="10"/>
      <c r="F436" s="10"/>
      <c r="G436" s="729"/>
      <c r="H436" s="10"/>
      <c r="I436" s="10"/>
      <c r="J436" s="10"/>
      <c r="K436" s="10"/>
      <c r="L436" s="729"/>
      <c r="M436" s="10"/>
      <c r="N436" s="10"/>
      <c r="O436" s="10"/>
    </row>
    <row r="437" spans="3:15">
      <c r="C437" s="729"/>
      <c r="E437" s="10"/>
      <c r="F437" s="10"/>
      <c r="G437" s="729"/>
      <c r="H437" s="10"/>
      <c r="I437" s="10"/>
      <c r="J437" s="10"/>
      <c r="K437" s="10"/>
      <c r="L437" s="729"/>
      <c r="M437" s="10"/>
      <c r="N437" s="10"/>
      <c r="O437" s="10"/>
    </row>
    <row r="438" spans="3:15">
      <c r="C438" s="729"/>
      <c r="E438" s="10"/>
      <c r="F438" s="10"/>
      <c r="G438" s="729"/>
      <c r="H438" s="10"/>
      <c r="I438" s="10"/>
      <c r="J438" s="10"/>
      <c r="K438" s="10"/>
      <c r="L438" s="729"/>
      <c r="M438" s="10"/>
      <c r="N438" s="10"/>
      <c r="O438" s="10"/>
    </row>
    <row r="439" spans="3:15">
      <c r="C439" s="729"/>
      <c r="E439" s="10"/>
      <c r="F439" s="10"/>
      <c r="G439" s="729"/>
      <c r="H439" s="10"/>
      <c r="I439" s="10"/>
      <c r="J439" s="10"/>
      <c r="K439" s="10"/>
      <c r="L439" s="729"/>
      <c r="M439" s="10"/>
      <c r="N439" s="10"/>
      <c r="O439" s="10"/>
    </row>
    <row r="440" spans="3:15">
      <c r="C440" s="729"/>
      <c r="E440" s="10"/>
      <c r="F440" s="10"/>
      <c r="G440" s="729"/>
      <c r="H440" s="10"/>
      <c r="I440" s="10"/>
      <c r="J440" s="10"/>
      <c r="K440" s="10"/>
      <c r="L440" s="729"/>
      <c r="M440" s="10"/>
      <c r="N440" s="10"/>
      <c r="O440" s="10"/>
    </row>
    <row r="441" spans="3:15">
      <c r="C441" s="729"/>
      <c r="E441" s="10"/>
      <c r="F441" s="10"/>
      <c r="G441" s="729"/>
      <c r="H441" s="10"/>
      <c r="I441" s="10"/>
      <c r="J441" s="10"/>
      <c r="K441" s="10"/>
      <c r="L441" s="729"/>
      <c r="M441" s="10"/>
      <c r="N441" s="10"/>
      <c r="O441" s="10"/>
    </row>
    <row r="442" spans="3:15">
      <c r="C442" s="729"/>
      <c r="E442" s="10"/>
      <c r="F442" s="10"/>
      <c r="G442" s="729"/>
      <c r="H442" s="10"/>
      <c r="I442" s="10"/>
      <c r="J442" s="10"/>
      <c r="K442" s="10"/>
      <c r="L442" s="729"/>
      <c r="M442" s="10"/>
      <c r="N442" s="10"/>
      <c r="O442" s="10"/>
    </row>
    <row r="443" spans="3:15">
      <c r="C443" s="729"/>
      <c r="E443" s="10"/>
      <c r="F443" s="10"/>
      <c r="G443" s="729"/>
      <c r="H443" s="10"/>
      <c r="I443" s="10"/>
      <c r="J443" s="10"/>
      <c r="K443" s="10"/>
      <c r="L443" s="729"/>
      <c r="M443" s="10"/>
      <c r="N443" s="10"/>
      <c r="O443" s="10"/>
    </row>
    <row r="444" spans="3:15">
      <c r="C444" s="729"/>
      <c r="E444" s="10"/>
      <c r="F444" s="10"/>
      <c r="G444" s="729"/>
      <c r="H444" s="10"/>
      <c r="I444" s="10"/>
      <c r="J444" s="10"/>
      <c r="K444" s="10"/>
      <c r="L444" s="729"/>
      <c r="M444" s="10"/>
      <c r="N444" s="10"/>
      <c r="O444" s="10"/>
    </row>
    <row r="445" spans="3:15">
      <c r="C445" s="729"/>
      <c r="E445" s="10"/>
      <c r="F445" s="10"/>
      <c r="G445" s="729"/>
      <c r="H445" s="10"/>
      <c r="I445" s="10"/>
      <c r="J445" s="10"/>
      <c r="K445" s="10"/>
      <c r="L445" s="729"/>
      <c r="M445" s="10"/>
      <c r="N445" s="10"/>
      <c r="O445" s="10"/>
    </row>
    <row r="446" spans="3:15">
      <c r="C446" s="729"/>
      <c r="E446" s="10"/>
      <c r="F446" s="10"/>
      <c r="G446" s="729"/>
      <c r="H446" s="10"/>
      <c r="I446" s="10"/>
      <c r="J446" s="10"/>
      <c r="K446" s="10"/>
      <c r="L446" s="729"/>
      <c r="M446" s="10"/>
      <c r="N446" s="10"/>
      <c r="O446" s="10"/>
    </row>
    <row r="447" spans="3:15">
      <c r="C447" s="729"/>
      <c r="E447" s="10"/>
      <c r="F447" s="10"/>
      <c r="G447" s="729"/>
      <c r="H447" s="10"/>
      <c r="I447" s="10"/>
      <c r="J447" s="10"/>
      <c r="K447" s="10"/>
      <c r="L447" s="729"/>
      <c r="M447" s="10"/>
      <c r="N447" s="10"/>
      <c r="O447" s="10"/>
    </row>
    <row r="448" spans="3:15">
      <c r="C448" s="729"/>
      <c r="E448" s="10"/>
      <c r="F448" s="10"/>
      <c r="G448" s="729"/>
      <c r="H448" s="10"/>
      <c r="I448" s="10"/>
      <c r="J448" s="10"/>
      <c r="K448" s="10"/>
      <c r="L448" s="729"/>
      <c r="M448" s="10"/>
      <c r="N448" s="10"/>
      <c r="O448" s="10"/>
    </row>
    <row r="449" spans="3:15">
      <c r="C449" s="729"/>
      <c r="E449" s="10"/>
      <c r="F449" s="10"/>
      <c r="G449" s="729"/>
      <c r="H449" s="10"/>
      <c r="I449" s="10"/>
      <c r="J449" s="10"/>
      <c r="K449" s="10"/>
      <c r="L449" s="729"/>
      <c r="M449" s="10"/>
      <c r="N449" s="10"/>
      <c r="O449" s="10"/>
    </row>
    <row r="450" spans="3:15">
      <c r="C450" s="729"/>
      <c r="E450" s="10"/>
      <c r="F450" s="10"/>
      <c r="G450" s="729"/>
      <c r="H450" s="10"/>
      <c r="I450" s="10"/>
      <c r="J450" s="10"/>
      <c r="K450" s="10"/>
      <c r="L450" s="729"/>
      <c r="M450" s="10"/>
      <c r="N450" s="10"/>
      <c r="O450" s="10"/>
    </row>
    <row r="451" spans="3:15">
      <c r="C451" s="729"/>
      <c r="E451" s="10"/>
      <c r="F451" s="10"/>
      <c r="G451" s="729"/>
      <c r="H451" s="10"/>
      <c r="I451" s="10"/>
      <c r="J451" s="10"/>
      <c r="K451" s="10"/>
      <c r="L451" s="729"/>
      <c r="M451" s="10"/>
      <c r="N451" s="10"/>
      <c r="O451" s="10"/>
    </row>
    <row r="452" spans="3:15">
      <c r="C452" s="729"/>
      <c r="E452" s="10"/>
      <c r="F452" s="10"/>
      <c r="G452" s="729"/>
      <c r="H452" s="10"/>
      <c r="I452" s="10"/>
      <c r="J452" s="10"/>
      <c r="K452" s="10"/>
      <c r="L452" s="729"/>
      <c r="M452" s="10"/>
      <c r="N452" s="10"/>
      <c r="O452" s="10"/>
    </row>
    <row r="453" spans="3:15">
      <c r="C453" s="729"/>
      <c r="E453" s="10"/>
      <c r="F453" s="10"/>
      <c r="G453" s="729"/>
      <c r="H453" s="10"/>
      <c r="I453" s="10"/>
      <c r="J453" s="10"/>
      <c r="K453" s="10"/>
      <c r="L453" s="729"/>
      <c r="M453" s="10"/>
      <c r="N453" s="10"/>
      <c r="O453" s="10"/>
    </row>
    <row r="454" spans="3:15">
      <c r="C454" s="729"/>
      <c r="E454" s="10"/>
      <c r="F454" s="10"/>
      <c r="G454" s="729"/>
      <c r="H454" s="10"/>
      <c r="I454" s="10"/>
      <c r="J454" s="10"/>
      <c r="K454" s="10"/>
      <c r="L454" s="729"/>
      <c r="M454" s="10"/>
      <c r="N454" s="10"/>
      <c r="O454" s="10"/>
    </row>
    <row r="455" spans="3:15">
      <c r="C455" s="729"/>
      <c r="E455" s="10"/>
      <c r="F455" s="10"/>
      <c r="G455" s="729"/>
      <c r="H455" s="10"/>
      <c r="I455" s="10"/>
      <c r="J455" s="10"/>
      <c r="K455" s="10"/>
      <c r="L455" s="729"/>
      <c r="M455" s="10"/>
      <c r="N455" s="10"/>
      <c r="O455" s="10"/>
    </row>
    <row r="456" spans="3:15">
      <c r="C456" s="729"/>
      <c r="E456" s="10"/>
      <c r="F456" s="10"/>
      <c r="G456" s="729"/>
      <c r="H456" s="10"/>
      <c r="I456" s="10"/>
      <c r="J456" s="10"/>
      <c r="K456" s="10"/>
      <c r="L456" s="729"/>
      <c r="M456" s="10"/>
      <c r="N456" s="10"/>
      <c r="O456" s="10"/>
    </row>
    <row r="457" spans="3:15">
      <c r="C457" s="729"/>
      <c r="E457" s="10"/>
      <c r="F457" s="10"/>
      <c r="G457" s="729"/>
      <c r="H457" s="10"/>
      <c r="I457" s="10"/>
      <c r="J457" s="10"/>
      <c r="K457" s="10"/>
      <c r="L457" s="729"/>
      <c r="M457" s="10"/>
      <c r="N457" s="10"/>
      <c r="O457" s="10"/>
    </row>
    <row r="458" spans="3:15">
      <c r="C458" s="729"/>
      <c r="E458" s="10"/>
      <c r="F458" s="10"/>
      <c r="G458" s="729"/>
      <c r="H458" s="10"/>
      <c r="I458" s="10"/>
      <c r="J458" s="10"/>
      <c r="K458" s="10"/>
      <c r="L458" s="729"/>
      <c r="M458" s="10"/>
      <c r="N458" s="10"/>
      <c r="O458" s="10"/>
    </row>
    <row r="459" spans="3:15">
      <c r="C459" s="729"/>
      <c r="E459" s="10"/>
      <c r="F459" s="10"/>
      <c r="G459" s="729"/>
      <c r="H459" s="10"/>
      <c r="I459" s="10"/>
      <c r="J459" s="10"/>
      <c r="K459" s="10"/>
      <c r="L459" s="729"/>
      <c r="M459" s="10"/>
      <c r="N459" s="10"/>
      <c r="O459" s="10"/>
    </row>
    <row r="460" spans="3:15">
      <c r="C460" s="729"/>
      <c r="E460" s="10"/>
      <c r="F460" s="10"/>
      <c r="G460" s="729"/>
      <c r="H460" s="10"/>
      <c r="I460" s="10"/>
      <c r="J460" s="10"/>
      <c r="K460" s="10"/>
      <c r="L460" s="729"/>
      <c r="M460" s="10"/>
      <c r="N460" s="10"/>
      <c r="O460" s="10"/>
    </row>
    <row r="461" spans="3:15">
      <c r="C461" s="729"/>
      <c r="E461" s="10"/>
      <c r="F461" s="10"/>
      <c r="G461" s="729"/>
      <c r="H461" s="10"/>
      <c r="I461" s="10"/>
      <c r="J461" s="10"/>
      <c r="K461" s="10"/>
      <c r="L461" s="729"/>
      <c r="M461" s="10"/>
      <c r="N461" s="10"/>
      <c r="O461" s="10"/>
    </row>
    <row r="462" spans="3:15">
      <c r="C462" s="729"/>
      <c r="E462" s="10"/>
      <c r="F462" s="10"/>
      <c r="G462" s="729"/>
      <c r="H462" s="10"/>
      <c r="I462" s="10"/>
      <c r="J462" s="10"/>
      <c r="K462" s="10"/>
      <c r="L462" s="729"/>
      <c r="M462" s="10"/>
      <c r="N462" s="10"/>
      <c r="O462" s="10"/>
    </row>
    <row r="463" spans="3:15">
      <c r="C463" s="729"/>
      <c r="E463" s="10"/>
      <c r="F463" s="10"/>
      <c r="G463" s="729"/>
      <c r="H463" s="10"/>
      <c r="I463" s="10"/>
      <c r="J463" s="10"/>
      <c r="K463" s="10"/>
      <c r="L463" s="729"/>
      <c r="M463" s="10"/>
      <c r="N463" s="10"/>
      <c r="O463" s="10"/>
    </row>
    <row r="464" spans="3:15">
      <c r="C464" s="729"/>
      <c r="E464" s="10"/>
      <c r="F464" s="10"/>
      <c r="G464" s="729"/>
      <c r="H464" s="10"/>
      <c r="I464" s="10"/>
      <c r="J464" s="10"/>
      <c r="K464" s="10"/>
      <c r="L464" s="729"/>
      <c r="M464" s="10"/>
      <c r="N464" s="10"/>
      <c r="O464" s="10"/>
    </row>
    <row r="465" spans="3:15">
      <c r="C465" s="729"/>
      <c r="E465" s="10"/>
      <c r="F465" s="10"/>
      <c r="G465" s="729"/>
      <c r="H465" s="10"/>
      <c r="I465" s="10"/>
      <c r="J465" s="10"/>
      <c r="K465" s="10"/>
      <c r="L465" s="729"/>
      <c r="M465" s="10"/>
      <c r="N465" s="10"/>
      <c r="O465" s="10"/>
    </row>
    <row r="466" spans="3:15">
      <c r="C466" s="729"/>
      <c r="E466" s="10"/>
      <c r="F466" s="10"/>
      <c r="G466" s="729"/>
      <c r="H466" s="10"/>
      <c r="I466" s="10"/>
      <c r="J466" s="10"/>
      <c r="K466" s="10"/>
      <c r="L466" s="729"/>
      <c r="M466" s="10"/>
      <c r="N466" s="10"/>
      <c r="O466" s="10"/>
    </row>
    <row r="467" spans="3:15">
      <c r="C467" s="729"/>
      <c r="E467" s="10"/>
      <c r="F467" s="10"/>
      <c r="G467" s="729"/>
      <c r="H467" s="10"/>
      <c r="I467" s="10"/>
      <c r="J467" s="10"/>
      <c r="K467" s="10"/>
      <c r="L467" s="729"/>
      <c r="M467" s="10"/>
      <c r="N467" s="10"/>
      <c r="O467" s="10"/>
    </row>
    <row r="468" spans="3:15">
      <c r="C468" s="729"/>
      <c r="E468" s="10"/>
      <c r="F468" s="10"/>
      <c r="G468" s="729"/>
      <c r="H468" s="10"/>
      <c r="I468" s="10"/>
      <c r="J468" s="10"/>
      <c r="K468" s="10"/>
      <c r="L468" s="729"/>
      <c r="M468" s="10"/>
      <c r="N468" s="10"/>
      <c r="O468" s="10"/>
    </row>
    <row r="469" spans="3:15">
      <c r="C469" s="729"/>
      <c r="E469" s="10"/>
      <c r="F469" s="10"/>
      <c r="G469" s="729"/>
      <c r="H469" s="10"/>
      <c r="I469" s="10"/>
      <c r="J469" s="10"/>
      <c r="K469" s="10"/>
      <c r="L469" s="729"/>
      <c r="M469" s="10"/>
      <c r="N469" s="10"/>
      <c r="O469" s="10"/>
    </row>
    <row r="470" spans="3:15">
      <c r="C470" s="729"/>
      <c r="E470" s="10"/>
      <c r="F470" s="10"/>
      <c r="G470" s="729"/>
      <c r="H470" s="10"/>
      <c r="I470" s="10"/>
      <c r="J470" s="10"/>
      <c r="K470" s="10"/>
      <c r="L470" s="729"/>
      <c r="M470" s="10"/>
      <c r="N470" s="10"/>
      <c r="O470" s="10"/>
    </row>
    <row r="471" spans="3:15">
      <c r="C471" s="729"/>
      <c r="E471" s="10"/>
      <c r="F471" s="10"/>
      <c r="G471" s="729"/>
      <c r="H471" s="10"/>
      <c r="I471" s="10"/>
      <c r="J471" s="10"/>
      <c r="K471" s="10"/>
      <c r="L471" s="729"/>
      <c r="M471" s="10"/>
      <c r="N471" s="10"/>
      <c r="O471" s="10"/>
    </row>
    <row r="472" spans="3:15">
      <c r="C472" s="729"/>
      <c r="E472" s="10"/>
      <c r="F472" s="10"/>
      <c r="G472" s="729"/>
      <c r="H472" s="10"/>
      <c r="I472" s="10"/>
      <c r="J472" s="10"/>
      <c r="K472" s="10"/>
      <c r="L472" s="729"/>
      <c r="M472" s="10"/>
      <c r="N472" s="10"/>
      <c r="O472" s="10"/>
    </row>
    <row r="473" spans="3:15">
      <c r="C473" s="729"/>
      <c r="E473" s="10"/>
      <c r="F473" s="10"/>
      <c r="G473" s="729"/>
      <c r="H473" s="10"/>
      <c r="I473" s="10"/>
      <c r="J473" s="10"/>
      <c r="K473" s="10"/>
      <c r="L473" s="729"/>
      <c r="M473" s="10"/>
      <c r="N473" s="10"/>
      <c r="O473" s="10"/>
    </row>
    <row r="474" spans="3:15">
      <c r="C474" s="729"/>
      <c r="E474" s="10"/>
      <c r="F474" s="10"/>
      <c r="G474" s="729"/>
      <c r="H474" s="10"/>
      <c r="I474" s="10"/>
      <c r="J474" s="10"/>
      <c r="K474" s="10"/>
      <c r="L474" s="729"/>
      <c r="M474" s="10"/>
      <c r="N474" s="10"/>
      <c r="O474" s="10"/>
    </row>
    <row r="475" spans="3:15">
      <c r="C475" s="729"/>
      <c r="E475" s="10"/>
      <c r="F475" s="10"/>
      <c r="G475" s="729"/>
      <c r="H475" s="10"/>
      <c r="I475" s="10"/>
      <c r="J475" s="10"/>
      <c r="K475" s="10"/>
      <c r="L475" s="729"/>
      <c r="M475" s="10"/>
      <c r="N475" s="10"/>
      <c r="O475" s="10"/>
    </row>
    <row r="476" spans="3:15">
      <c r="C476" s="729"/>
      <c r="E476" s="10"/>
      <c r="F476" s="10"/>
      <c r="G476" s="729"/>
      <c r="H476" s="10"/>
      <c r="I476" s="10"/>
      <c r="J476" s="10"/>
      <c r="K476" s="10"/>
      <c r="L476" s="729"/>
      <c r="M476" s="10"/>
      <c r="N476" s="10"/>
      <c r="O476" s="10"/>
    </row>
    <row r="477" spans="3:15">
      <c r="C477" s="729"/>
      <c r="E477" s="10"/>
      <c r="F477" s="10"/>
      <c r="G477" s="729"/>
      <c r="H477" s="10"/>
      <c r="I477" s="10"/>
      <c r="J477" s="10"/>
      <c r="K477" s="10"/>
      <c r="L477" s="729"/>
      <c r="M477" s="10"/>
      <c r="N477" s="10"/>
      <c r="O477" s="10"/>
    </row>
    <row r="478" spans="3:15">
      <c r="C478" s="729"/>
      <c r="E478" s="10"/>
      <c r="F478" s="10"/>
      <c r="G478" s="729"/>
      <c r="H478" s="10"/>
      <c r="I478" s="10"/>
      <c r="J478" s="10"/>
      <c r="K478" s="10"/>
      <c r="L478" s="729"/>
      <c r="M478" s="10"/>
      <c r="N478" s="10"/>
      <c r="O478" s="10"/>
    </row>
    <row r="479" spans="3:15">
      <c r="C479" s="729"/>
      <c r="E479" s="10"/>
      <c r="F479" s="10"/>
      <c r="G479" s="729"/>
      <c r="H479" s="10"/>
      <c r="I479" s="10"/>
      <c r="J479" s="10"/>
      <c r="K479" s="10"/>
      <c r="L479" s="729"/>
      <c r="M479" s="10"/>
      <c r="N479" s="10"/>
      <c r="O479" s="10"/>
    </row>
    <row r="480" spans="3:15">
      <c r="C480" s="729"/>
      <c r="E480" s="10"/>
      <c r="F480" s="10"/>
      <c r="G480" s="729"/>
      <c r="H480" s="10"/>
      <c r="I480" s="10"/>
      <c r="J480" s="10"/>
      <c r="K480" s="10"/>
      <c r="L480" s="729"/>
      <c r="M480" s="10"/>
      <c r="N480" s="10"/>
      <c r="O480" s="10"/>
    </row>
    <row r="481" spans="3:15">
      <c r="C481" s="729"/>
      <c r="E481" s="10"/>
      <c r="F481" s="10"/>
      <c r="G481" s="729"/>
      <c r="H481" s="10"/>
      <c r="I481" s="10"/>
      <c r="J481" s="10"/>
      <c r="K481" s="10"/>
      <c r="L481" s="729"/>
      <c r="M481" s="10"/>
      <c r="N481" s="10"/>
      <c r="O481" s="10"/>
    </row>
    <row r="482" spans="3:15">
      <c r="C482" s="729"/>
      <c r="E482" s="10"/>
      <c r="F482" s="10"/>
      <c r="G482" s="729"/>
      <c r="H482" s="10"/>
      <c r="I482" s="10"/>
      <c r="J482" s="10"/>
      <c r="K482" s="10"/>
      <c r="L482" s="729"/>
      <c r="M482" s="10"/>
      <c r="N482" s="10"/>
      <c r="O482" s="10"/>
    </row>
    <row r="483" spans="3:15">
      <c r="C483" s="729"/>
      <c r="E483" s="10"/>
      <c r="F483" s="10"/>
      <c r="G483" s="729"/>
      <c r="H483" s="10"/>
      <c r="I483" s="10"/>
      <c r="J483" s="10"/>
      <c r="K483" s="10"/>
      <c r="L483" s="729"/>
      <c r="M483" s="10"/>
      <c r="N483" s="10"/>
      <c r="O483" s="10"/>
    </row>
    <row r="484" spans="3:15">
      <c r="C484" s="729"/>
      <c r="E484" s="10"/>
      <c r="F484" s="10"/>
      <c r="G484" s="729"/>
      <c r="H484" s="10"/>
      <c r="I484" s="10"/>
      <c r="J484" s="10"/>
      <c r="K484" s="10"/>
      <c r="L484" s="729"/>
      <c r="M484" s="10"/>
      <c r="N484" s="10"/>
      <c r="O484" s="10"/>
    </row>
    <row r="485" spans="3:15">
      <c r="C485" s="729"/>
      <c r="E485" s="10"/>
      <c r="F485" s="10"/>
      <c r="G485" s="729"/>
      <c r="H485" s="10"/>
      <c r="I485" s="10"/>
      <c r="J485" s="10"/>
      <c r="K485" s="10"/>
      <c r="L485" s="729"/>
      <c r="M485" s="10"/>
      <c r="N485" s="10"/>
      <c r="O485" s="10"/>
    </row>
    <row r="486" spans="3:15">
      <c r="C486" s="729"/>
      <c r="E486" s="10"/>
      <c r="F486" s="10"/>
      <c r="G486" s="729"/>
      <c r="H486" s="10"/>
      <c r="I486" s="10"/>
      <c r="J486" s="10"/>
      <c r="K486" s="10"/>
      <c r="L486" s="729"/>
      <c r="M486" s="10"/>
      <c r="N486" s="10"/>
      <c r="O486" s="10"/>
    </row>
    <row r="487" spans="3:15">
      <c r="C487" s="729"/>
      <c r="E487" s="10"/>
      <c r="F487" s="10"/>
      <c r="G487" s="729"/>
      <c r="H487" s="10"/>
      <c r="I487" s="10"/>
      <c r="J487" s="10"/>
      <c r="K487" s="10"/>
      <c r="L487" s="729"/>
      <c r="M487" s="10"/>
      <c r="N487" s="10"/>
      <c r="O487" s="10"/>
    </row>
    <row r="488" spans="3:15">
      <c r="C488" s="729"/>
      <c r="E488" s="10"/>
      <c r="F488" s="10"/>
      <c r="G488" s="729"/>
      <c r="H488" s="10"/>
      <c r="I488" s="10"/>
      <c r="J488" s="10"/>
      <c r="K488" s="10"/>
      <c r="L488" s="729"/>
      <c r="M488" s="10"/>
      <c r="N488" s="10"/>
      <c r="O488" s="10"/>
    </row>
    <row r="489" spans="3:15">
      <c r="C489" s="729"/>
      <c r="E489" s="10"/>
      <c r="F489" s="10"/>
      <c r="G489" s="729"/>
      <c r="H489" s="10"/>
      <c r="I489" s="10"/>
      <c r="J489" s="10"/>
      <c r="K489" s="10"/>
      <c r="L489" s="729"/>
      <c r="M489" s="10"/>
      <c r="N489" s="10"/>
      <c r="O489" s="10"/>
    </row>
    <row r="490" spans="3:15">
      <c r="C490" s="729"/>
      <c r="E490" s="10"/>
      <c r="F490" s="10"/>
      <c r="G490" s="729"/>
      <c r="H490" s="10"/>
      <c r="I490" s="10"/>
      <c r="J490" s="10"/>
      <c r="K490" s="10"/>
      <c r="L490" s="729"/>
      <c r="M490" s="10"/>
      <c r="N490" s="10"/>
      <c r="O490" s="10"/>
    </row>
    <row r="491" spans="3:15">
      <c r="C491" s="729"/>
      <c r="E491" s="10"/>
      <c r="F491" s="10"/>
      <c r="G491" s="729"/>
      <c r="H491" s="10"/>
      <c r="I491" s="10"/>
      <c r="J491" s="10"/>
      <c r="K491" s="10"/>
      <c r="L491" s="729"/>
      <c r="M491" s="10"/>
      <c r="N491" s="10"/>
      <c r="O491" s="10"/>
    </row>
    <row r="492" spans="3:15">
      <c r="C492" s="729"/>
      <c r="E492" s="10"/>
      <c r="F492" s="10"/>
      <c r="G492" s="729"/>
      <c r="H492" s="10"/>
      <c r="I492" s="10"/>
      <c r="J492" s="10"/>
      <c r="K492" s="10"/>
      <c r="L492" s="729"/>
      <c r="M492" s="10"/>
      <c r="N492" s="10"/>
      <c r="O492" s="10"/>
    </row>
    <row r="493" spans="3:15">
      <c r="C493" s="729"/>
      <c r="E493" s="10"/>
      <c r="F493" s="10"/>
      <c r="G493" s="729"/>
      <c r="H493" s="10"/>
      <c r="I493" s="10"/>
      <c r="J493" s="10"/>
      <c r="K493" s="10"/>
      <c r="L493" s="729"/>
      <c r="M493" s="10"/>
      <c r="N493" s="10"/>
      <c r="O493" s="10"/>
    </row>
    <row r="494" spans="3:15">
      <c r="C494" s="729"/>
      <c r="E494" s="10"/>
      <c r="F494" s="10"/>
      <c r="G494" s="729"/>
      <c r="H494" s="10"/>
      <c r="I494" s="10"/>
      <c r="J494" s="10"/>
      <c r="K494" s="10"/>
      <c r="L494" s="729"/>
      <c r="M494" s="10"/>
      <c r="N494" s="10"/>
      <c r="O494" s="10"/>
    </row>
    <row r="495" spans="3:15">
      <c r="C495" s="729"/>
      <c r="E495" s="10"/>
      <c r="F495" s="10"/>
      <c r="G495" s="729"/>
      <c r="H495" s="10"/>
      <c r="I495" s="10"/>
      <c r="J495" s="10"/>
      <c r="K495" s="10"/>
      <c r="L495" s="729"/>
      <c r="M495" s="10"/>
      <c r="N495" s="10"/>
      <c r="O495" s="10"/>
    </row>
    <row r="496" spans="3:15">
      <c r="C496" s="729"/>
      <c r="E496" s="10"/>
      <c r="F496" s="10"/>
      <c r="G496" s="729"/>
      <c r="H496" s="10"/>
      <c r="I496" s="10"/>
      <c r="J496" s="10"/>
      <c r="K496" s="10"/>
      <c r="L496" s="729"/>
      <c r="M496" s="10"/>
      <c r="N496" s="10"/>
      <c r="O496" s="10"/>
    </row>
    <row r="497" spans="3:15">
      <c r="C497" s="729"/>
      <c r="E497" s="10"/>
      <c r="F497" s="10"/>
      <c r="G497" s="729"/>
      <c r="H497" s="10"/>
      <c r="I497" s="10"/>
      <c r="J497" s="10"/>
      <c r="K497" s="10"/>
      <c r="L497" s="729"/>
      <c r="M497" s="10"/>
      <c r="N497" s="10"/>
      <c r="O497" s="10"/>
    </row>
    <row r="498" spans="3:15">
      <c r="C498" s="729"/>
      <c r="E498" s="10"/>
      <c r="F498" s="10"/>
      <c r="G498" s="729"/>
      <c r="H498" s="10"/>
      <c r="I498" s="10"/>
      <c r="J498" s="10"/>
      <c r="K498" s="10"/>
      <c r="L498" s="729"/>
      <c r="M498" s="10"/>
      <c r="N498" s="10"/>
      <c r="O498" s="10"/>
    </row>
    <row r="499" spans="3:15">
      <c r="C499" s="729"/>
      <c r="E499" s="10"/>
      <c r="F499" s="10"/>
      <c r="G499" s="729"/>
      <c r="H499" s="10"/>
      <c r="I499" s="10"/>
      <c r="J499" s="10"/>
      <c r="K499" s="10"/>
      <c r="L499" s="729"/>
      <c r="M499" s="10"/>
      <c r="N499" s="10"/>
      <c r="O499" s="10"/>
    </row>
    <row r="500" spans="3:15">
      <c r="C500" s="729"/>
      <c r="E500" s="10"/>
      <c r="F500" s="10"/>
      <c r="G500" s="729"/>
      <c r="H500" s="10"/>
      <c r="I500" s="10"/>
      <c r="J500" s="10"/>
      <c r="K500" s="10"/>
      <c r="L500" s="729"/>
      <c r="M500" s="10"/>
      <c r="N500" s="10"/>
      <c r="O500" s="10"/>
    </row>
    <row r="501" spans="3:15">
      <c r="C501" s="729"/>
      <c r="E501" s="10"/>
      <c r="F501" s="10"/>
      <c r="G501" s="729"/>
      <c r="H501" s="10"/>
      <c r="I501" s="10"/>
      <c r="J501" s="10"/>
      <c r="K501" s="10"/>
      <c r="L501" s="729"/>
      <c r="M501" s="10"/>
      <c r="N501" s="10"/>
      <c r="O501" s="10"/>
    </row>
    <row r="502" spans="3:15">
      <c r="C502" s="729"/>
      <c r="E502" s="10"/>
      <c r="F502" s="10"/>
      <c r="G502" s="729"/>
      <c r="H502" s="10"/>
      <c r="I502" s="10"/>
      <c r="J502" s="10"/>
      <c r="K502" s="10"/>
      <c r="L502" s="729"/>
      <c r="M502" s="10"/>
      <c r="N502" s="10"/>
      <c r="O502" s="10"/>
    </row>
    <row r="503" spans="3:15">
      <c r="C503" s="729"/>
      <c r="E503" s="10"/>
      <c r="F503" s="10"/>
      <c r="G503" s="729"/>
      <c r="H503" s="10"/>
      <c r="I503" s="10"/>
      <c r="J503" s="10"/>
      <c r="K503" s="10"/>
      <c r="L503" s="729"/>
      <c r="M503" s="10"/>
      <c r="N503" s="10"/>
      <c r="O503" s="10"/>
    </row>
    <row r="504" spans="3:15">
      <c r="C504" s="729"/>
      <c r="E504" s="10"/>
      <c r="F504" s="10"/>
      <c r="G504" s="729"/>
      <c r="H504" s="10"/>
      <c r="I504" s="10"/>
      <c r="J504" s="10"/>
      <c r="K504" s="10"/>
      <c r="L504" s="729"/>
      <c r="M504" s="10"/>
      <c r="N504" s="10"/>
      <c r="O504" s="10"/>
    </row>
    <row r="505" spans="3:15">
      <c r="C505" s="729"/>
      <c r="E505" s="10"/>
      <c r="F505" s="10"/>
      <c r="G505" s="729"/>
      <c r="H505" s="10"/>
      <c r="I505" s="10"/>
      <c r="J505" s="10"/>
      <c r="K505" s="10"/>
      <c r="L505" s="729"/>
      <c r="M505" s="10"/>
      <c r="N505" s="10"/>
      <c r="O505" s="10"/>
    </row>
    <row r="506" spans="3:15">
      <c r="C506" s="729"/>
      <c r="E506" s="10"/>
      <c r="F506" s="10"/>
      <c r="G506" s="729"/>
      <c r="H506" s="10"/>
      <c r="I506" s="10"/>
      <c r="J506" s="10"/>
      <c r="K506" s="10"/>
      <c r="L506" s="729"/>
      <c r="M506" s="10"/>
      <c r="N506" s="10"/>
      <c r="O506" s="10"/>
    </row>
    <row r="507" spans="3:15">
      <c r="C507" s="729"/>
      <c r="E507" s="10"/>
      <c r="F507" s="10"/>
      <c r="G507" s="729"/>
      <c r="H507" s="10"/>
      <c r="I507" s="10"/>
      <c r="J507" s="10"/>
      <c r="K507" s="10"/>
      <c r="L507" s="729"/>
      <c r="M507" s="10"/>
      <c r="N507" s="10"/>
      <c r="O507" s="10"/>
    </row>
    <row r="508" spans="3:15">
      <c r="C508" s="729"/>
      <c r="E508" s="10"/>
      <c r="F508" s="10"/>
      <c r="G508" s="729"/>
      <c r="H508" s="10"/>
      <c r="I508" s="10"/>
      <c r="J508" s="10"/>
      <c r="K508" s="10"/>
      <c r="L508" s="729"/>
      <c r="M508" s="10"/>
      <c r="N508" s="10"/>
      <c r="O508" s="10"/>
    </row>
    <row r="509" spans="3:15">
      <c r="C509" s="729"/>
      <c r="E509" s="10"/>
      <c r="F509" s="10"/>
      <c r="G509" s="729"/>
      <c r="H509" s="10"/>
      <c r="I509" s="10"/>
      <c r="J509" s="10"/>
      <c r="K509" s="10"/>
      <c r="L509" s="729"/>
      <c r="M509" s="10"/>
      <c r="N509" s="10"/>
      <c r="O509" s="10"/>
    </row>
    <row r="510" spans="3:15">
      <c r="C510" s="729"/>
      <c r="E510" s="10"/>
      <c r="F510" s="10"/>
      <c r="G510" s="729"/>
      <c r="H510" s="10"/>
      <c r="I510" s="10"/>
      <c r="J510" s="10"/>
      <c r="K510" s="10"/>
      <c r="L510" s="729"/>
      <c r="M510" s="10"/>
      <c r="N510" s="10"/>
      <c r="O510" s="10"/>
    </row>
    <row r="511" spans="3:15">
      <c r="C511" s="729"/>
      <c r="E511" s="10"/>
      <c r="F511" s="10"/>
      <c r="G511" s="729"/>
      <c r="H511" s="10"/>
      <c r="I511" s="10"/>
      <c r="J511" s="10"/>
      <c r="K511" s="10"/>
      <c r="L511" s="729"/>
      <c r="M511" s="10"/>
      <c r="N511" s="10"/>
      <c r="O511" s="10"/>
    </row>
    <row r="512" spans="3:15">
      <c r="C512" s="729"/>
      <c r="E512" s="10"/>
      <c r="F512" s="10"/>
      <c r="G512" s="729"/>
      <c r="H512" s="10"/>
      <c r="I512" s="10"/>
      <c r="J512" s="10"/>
      <c r="K512" s="10"/>
      <c r="L512" s="729"/>
      <c r="M512" s="10"/>
      <c r="N512" s="10"/>
      <c r="O512" s="10"/>
    </row>
    <row r="513" spans="3:15">
      <c r="C513" s="729"/>
      <c r="E513" s="10"/>
      <c r="F513" s="10"/>
      <c r="G513" s="729"/>
      <c r="H513" s="10"/>
      <c r="I513" s="10"/>
      <c r="J513" s="10"/>
      <c r="K513" s="10"/>
      <c r="L513" s="729"/>
      <c r="M513" s="10"/>
      <c r="N513" s="10"/>
      <c r="O513" s="10"/>
    </row>
    <row r="514" spans="3:15">
      <c r="C514" s="729"/>
      <c r="E514" s="10"/>
      <c r="F514" s="10"/>
      <c r="G514" s="729"/>
      <c r="H514" s="10"/>
      <c r="I514" s="10"/>
      <c r="J514" s="10"/>
      <c r="K514" s="10"/>
      <c r="L514" s="729"/>
      <c r="M514" s="10"/>
      <c r="N514" s="10"/>
      <c r="O514" s="10"/>
    </row>
    <row r="515" spans="3:15">
      <c r="C515" s="729"/>
      <c r="E515" s="10"/>
      <c r="F515" s="10"/>
      <c r="G515" s="729"/>
      <c r="H515" s="10"/>
      <c r="I515" s="10"/>
      <c r="J515" s="10"/>
      <c r="K515" s="10"/>
      <c r="L515" s="729"/>
      <c r="M515" s="10"/>
      <c r="N515" s="10"/>
      <c r="O515" s="10"/>
    </row>
    <row r="516" spans="3:15">
      <c r="C516" s="729"/>
      <c r="E516" s="10"/>
      <c r="F516" s="10"/>
      <c r="G516" s="729"/>
      <c r="H516" s="10"/>
      <c r="I516" s="10"/>
      <c r="J516" s="10"/>
      <c r="K516" s="10"/>
      <c r="L516" s="729"/>
      <c r="M516" s="10"/>
      <c r="N516" s="10"/>
      <c r="O516" s="10"/>
    </row>
    <row r="517" spans="3:15">
      <c r="C517" s="729"/>
      <c r="E517" s="10"/>
      <c r="F517" s="10"/>
      <c r="G517" s="729"/>
      <c r="H517" s="10"/>
      <c r="I517" s="10"/>
      <c r="J517" s="10"/>
      <c r="K517" s="10"/>
      <c r="L517" s="729"/>
      <c r="M517" s="10"/>
      <c r="N517" s="10"/>
      <c r="O517" s="10"/>
    </row>
    <row r="518" spans="3:15">
      <c r="C518" s="729"/>
      <c r="E518" s="10"/>
      <c r="F518" s="10"/>
      <c r="G518" s="729"/>
      <c r="H518" s="10"/>
      <c r="I518" s="10"/>
      <c r="J518" s="10"/>
      <c r="K518" s="10"/>
      <c r="L518" s="729"/>
      <c r="M518" s="10"/>
      <c r="N518" s="10"/>
      <c r="O518" s="10"/>
    </row>
    <row r="519" spans="3:15">
      <c r="C519" s="729"/>
      <c r="E519" s="10"/>
      <c r="F519" s="10"/>
      <c r="G519" s="729"/>
      <c r="H519" s="10"/>
      <c r="I519" s="10"/>
      <c r="J519" s="10"/>
      <c r="K519" s="10"/>
      <c r="L519" s="729"/>
      <c r="M519" s="10"/>
      <c r="N519" s="10"/>
      <c r="O519" s="10"/>
    </row>
    <row r="520" spans="3:15">
      <c r="C520" s="729"/>
      <c r="E520" s="10"/>
      <c r="F520" s="10"/>
      <c r="G520" s="729"/>
      <c r="H520" s="10"/>
      <c r="I520" s="10"/>
      <c r="J520" s="10"/>
      <c r="K520" s="10"/>
      <c r="L520" s="729"/>
      <c r="M520" s="10"/>
      <c r="N520" s="10"/>
      <c r="O520" s="10"/>
    </row>
    <row r="521" spans="3:15">
      <c r="C521" s="729"/>
      <c r="E521" s="10"/>
      <c r="F521" s="10"/>
      <c r="G521" s="729"/>
      <c r="H521" s="10"/>
      <c r="I521" s="10"/>
      <c r="J521" s="10"/>
      <c r="K521" s="10"/>
      <c r="L521" s="729"/>
      <c r="M521" s="10"/>
      <c r="N521" s="10"/>
      <c r="O521" s="10"/>
    </row>
    <row r="522" spans="3:15">
      <c r="C522" s="729"/>
      <c r="E522" s="10"/>
      <c r="F522" s="10"/>
      <c r="G522" s="729"/>
      <c r="H522" s="10"/>
      <c r="I522" s="10"/>
      <c r="J522" s="10"/>
      <c r="K522" s="10"/>
      <c r="L522" s="729"/>
      <c r="M522" s="10"/>
      <c r="N522" s="10"/>
      <c r="O522" s="10"/>
    </row>
    <row r="523" spans="3:15">
      <c r="C523" s="729"/>
      <c r="E523" s="10"/>
      <c r="F523" s="10"/>
      <c r="G523" s="729"/>
      <c r="H523" s="10"/>
      <c r="I523" s="10"/>
      <c r="J523" s="10"/>
      <c r="K523" s="10"/>
      <c r="L523" s="729"/>
      <c r="M523" s="10"/>
      <c r="N523" s="10"/>
      <c r="O523" s="10"/>
    </row>
    <row r="524" spans="3:15">
      <c r="C524" s="729"/>
      <c r="E524" s="10"/>
      <c r="F524" s="10"/>
      <c r="G524" s="729"/>
      <c r="H524" s="10"/>
      <c r="I524" s="10"/>
      <c r="J524" s="10"/>
      <c r="K524" s="10"/>
      <c r="L524" s="729"/>
      <c r="M524" s="10"/>
      <c r="N524" s="10"/>
      <c r="O524" s="10"/>
    </row>
    <row r="525" spans="3:15">
      <c r="C525" s="729"/>
      <c r="E525" s="10"/>
      <c r="F525" s="10"/>
      <c r="G525" s="729"/>
      <c r="H525" s="10"/>
      <c r="I525" s="10"/>
      <c r="J525" s="10"/>
      <c r="K525" s="10"/>
      <c r="L525" s="729"/>
      <c r="M525" s="10"/>
      <c r="N525" s="10"/>
      <c r="O525" s="10"/>
    </row>
    <row r="526" spans="3:15">
      <c r="C526" s="729"/>
      <c r="E526" s="10"/>
      <c r="F526" s="10"/>
      <c r="G526" s="729"/>
      <c r="H526" s="10"/>
      <c r="I526" s="10"/>
      <c r="J526" s="10"/>
      <c r="K526" s="10"/>
      <c r="L526" s="729"/>
      <c r="M526" s="10"/>
      <c r="N526" s="10"/>
      <c r="O526" s="10"/>
    </row>
    <row r="527" spans="3:15">
      <c r="C527" s="729"/>
      <c r="E527" s="10"/>
      <c r="F527" s="10"/>
      <c r="G527" s="729"/>
      <c r="H527" s="10"/>
      <c r="I527" s="10"/>
      <c r="J527" s="10"/>
      <c r="K527" s="10"/>
      <c r="L527" s="729"/>
      <c r="M527" s="10"/>
      <c r="N527" s="10"/>
      <c r="O527" s="10"/>
    </row>
    <row r="528" spans="3:15">
      <c r="C528" s="729"/>
      <c r="E528" s="10"/>
      <c r="F528" s="10"/>
      <c r="G528" s="729"/>
      <c r="H528" s="10"/>
      <c r="I528" s="10"/>
      <c r="J528" s="10"/>
      <c r="K528" s="10"/>
      <c r="L528" s="729"/>
      <c r="M528" s="10"/>
      <c r="N528" s="10"/>
      <c r="O528" s="10"/>
    </row>
    <row r="529" spans="3:15">
      <c r="C529" s="729"/>
      <c r="E529" s="10"/>
      <c r="F529" s="10"/>
      <c r="G529" s="729"/>
      <c r="H529" s="10"/>
      <c r="I529" s="10"/>
      <c r="J529" s="10"/>
      <c r="K529" s="10"/>
      <c r="L529" s="729"/>
      <c r="M529" s="10"/>
      <c r="N529" s="10"/>
      <c r="O529" s="10"/>
    </row>
    <row r="530" spans="3:15">
      <c r="C530" s="729"/>
      <c r="E530" s="10"/>
      <c r="F530" s="10"/>
      <c r="G530" s="729"/>
      <c r="H530" s="10"/>
      <c r="I530" s="10"/>
      <c r="J530" s="10"/>
      <c r="K530" s="10"/>
      <c r="L530" s="729"/>
      <c r="M530" s="10"/>
      <c r="N530" s="10"/>
      <c r="O530" s="10"/>
    </row>
    <row r="531" spans="3:15">
      <c r="C531" s="729"/>
      <c r="E531" s="10"/>
      <c r="F531" s="10"/>
      <c r="G531" s="729"/>
      <c r="H531" s="10"/>
      <c r="I531" s="10"/>
      <c r="J531" s="10"/>
      <c r="K531" s="10"/>
      <c r="L531" s="729"/>
      <c r="M531" s="10"/>
      <c r="N531" s="10"/>
      <c r="O531" s="10"/>
    </row>
  </sheetData>
  <mergeCells count="18">
    <mergeCell ref="B45:B46"/>
    <mergeCell ref="B47:B48"/>
    <mergeCell ref="B49:B50"/>
    <mergeCell ref="B51:B52"/>
    <mergeCell ref="B69:B70"/>
    <mergeCell ref="B39:B40"/>
    <mergeCell ref="B43:B44"/>
    <mergeCell ref="A1:O1"/>
    <mergeCell ref="A6:B6"/>
    <mergeCell ref="E7:F7"/>
    <mergeCell ref="I7:J7"/>
    <mergeCell ref="O7:O8"/>
    <mergeCell ref="C7:C8"/>
    <mergeCell ref="D7:D8"/>
    <mergeCell ref="G7:H7"/>
    <mergeCell ref="N7:N8"/>
    <mergeCell ref="M7:M8"/>
    <mergeCell ref="K7:L7"/>
  </mergeCells>
  <phoneticPr fontId="79" type="noConversion"/>
  <printOptions horizontalCentered="1"/>
  <pageMargins left="0.5" right="0.25" top="0.75" bottom="0.75" header="0.3" footer="0.3"/>
  <pageSetup paperSize="9" scale="74" fitToHeight="0" orientation="landscape" r:id="rId1"/>
  <headerFooter>
    <oddHeader xml:space="preserve">&amp;Rแบบ ปร. 4 แผ่นที่ &amp;P+1      </oddHeader>
    <oddFooter>&amp;Cงานสถาปัตยกรรม</oddFooter>
  </headerFooter>
  <rowBreaks count="1" manualBreakCount="1">
    <brk id="22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34"/>
  <sheetViews>
    <sheetView view="pageBreakPreview" topLeftCell="A43" zoomScale="78" zoomScaleNormal="65" zoomScaleSheetLayoutView="78" workbookViewId="0">
      <selection activeCell="B54" sqref="B54"/>
    </sheetView>
  </sheetViews>
  <sheetFormatPr defaultColWidth="9.1328125" defaultRowHeight="21.35"/>
  <cols>
    <col min="1" max="1" width="8.3984375" style="224" customWidth="1"/>
    <col min="2" max="2" width="78.86328125" style="224" customWidth="1"/>
    <col min="3" max="3" width="14.3984375" style="225" customWidth="1"/>
    <col min="4" max="4" width="9.3984375" style="224" customWidth="1"/>
    <col min="5" max="6" width="17.73046875" style="299" customWidth="1"/>
    <col min="7" max="7" width="16.73046875" style="225" customWidth="1"/>
    <col min="8" max="8" width="16.3984375" style="225" bestFit="1" customWidth="1"/>
    <col min="9" max="9" width="19.86328125" style="225" customWidth="1"/>
    <col min="10" max="10" width="15.1328125" style="224" customWidth="1"/>
    <col min="11" max="11" width="9.1328125" style="224"/>
    <col min="12" max="12" width="16.73046875" style="224" customWidth="1"/>
    <col min="13" max="16384" width="9.1328125" style="224"/>
  </cols>
  <sheetData>
    <row r="1" spans="1:12" ht="28.2" customHeight="1">
      <c r="A1" s="1289" t="s">
        <v>75</v>
      </c>
      <c r="B1" s="1289"/>
      <c r="C1" s="1289"/>
      <c r="D1" s="1289"/>
      <c r="E1" s="1289"/>
      <c r="F1" s="1289"/>
      <c r="G1" s="1289"/>
      <c r="H1" s="1289"/>
      <c r="I1" s="1289"/>
      <c r="J1" s="1289"/>
    </row>
    <row r="2" spans="1:12" ht="19.95" customHeight="1">
      <c r="A2" s="188" t="s">
        <v>86</v>
      </c>
      <c r="B2" s="227"/>
      <c r="C2" s="192"/>
      <c r="D2" s="227"/>
      <c r="E2" s="228"/>
      <c r="F2" s="228"/>
      <c r="G2" s="227"/>
      <c r="H2" s="227"/>
      <c r="I2" s="227"/>
      <c r="J2" s="227"/>
    </row>
    <row r="3" spans="1:12" ht="19.95" customHeight="1">
      <c r="A3" s="111" t="s">
        <v>1153</v>
      </c>
      <c r="B3" s="229"/>
      <c r="C3" s="195"/>
      <c r="D3" s="229"/>
      <c r="E3" s="230"/>
      <c r="F3" s="230"/>
      <c r="G3" s="229"/>
      <c r="H3" s="229"/>
      <c r="I3" s="224"/>
    </row>
    <row r="4" spans="1:12" ht="19.95" customHeight="1">
      <c r="A4" s="112" t="s">
        <v>135</v>
      </c>
      <c r="B4" s="227"/>
      <c r="C4" s="192"/>
      <c r="D4" s="227"/>
      <c r="E4" s="232"/>
      <c r="F4" s="232"/>
      <c r="G4" s="233"/>
      <c r="H4" s="233"/>
      <c r="I4" s="234"/>
      <c r="J4" s="235"/>
    </row>
    <row r="5" spans="1:12" ht="19.95" customHeight="1">
      <c r="A5" s="113" t="s">
        <v>136</v>
      </c>
      <c r="B5" s="227"/>
      <c r="C5" s="192"/>
      <c r="D5" s="235"/>
      <c r="E5" s="202" t="s">
        <v>132</v>
      </c>
      <c r="F5" s="236"/>
      <c r="G5" s="231"/>
      <c r="H5" s="233"/>
      <c r="I5" s="234"/>
      <c r="J5" s="237"/>
    </row>
    <row r="6" spans="1:12" ht="19.95" customHeight="1">
      <c r="A6" s="1274" t="s">
        <v>80</v>
      </c>
      <c r="B6" s="1274"/>
      <c r="E6" s="238"/>
      <c r="F6" s="238"/>
      <c r="G6" s="239"/>
      <c r="H6" s="239"/>
      <c r="I6" s="240"/>
      <c r="J6" s="241" t="s">
        <v>71</v>
      </c>
    </row>
    <row r="7" spans="1:12">
      <c r="A7" s="242" t="s">
        <v>0</v>
      </c>
      <c r="B7" s="1287"/>
      <c r="C7" s="1278" t="s">
        <v>6</v>
      </c>
      <c r="D7" s="1278" t="s">
        <v>18</v>
      </c>
      <c r="E7" s="1280" t="s">
        <v>130</v>
      </c>
      <c r="F7" s="1281"/>
      <c r="G7" s="1284" t="s">
        <v>7</v>
      </c>
      <c r="H7" s="1285"/>
      <c r="I7" s="1282" t="s">
        <v>131</v>
      </c>
      <c r="J7" s="1290" t="s">
        <v>8</v>
      </c>
    </row>
    <row r="8" spans="1:12">
      <c r="A8" s="243"/>
      <c r="B8" s="1288"/>
      <c r="C8" s="1279"/>
      <c r="D8" s="1279"/>
      <c r="E8" s="213" t="s">
        <v>15</v>
      </c>
      <c r="F8" s="213" t="s">
        <v>16</v>
      </c>
      <c r="G8" s="212" t="s">
        <v>15</v>
      </c>
      <c r="H8" s="212" t="s">
        <v>16</v>
      </c>
      <c r="I8" s="1283"/>
      <c r="J8" s="1290"/>
    </row>
    <row r="9" spans="1:12">
      <c r="A9" s="244"/>
      <c r="B9" s="245" t="s">
        <v>123</v>
      </c>
      <c r="C9" s="246"/>
      <c r="D9" s="247"/>
      <c r="E9" s="248"/>
      <c r="F9" s="248"/>
      <c r="G9" s="249"/>
      <c r="H9" s="249"/>
      <c r="I9" s="250"/>
      <c r="J9" s="251"/>
    </row>
    <row r="10" spans="1:12">
      <c r="A10" s="252">
        <v>1</v>
      </c>
      <c r="B10" s="253" t="s">
        <v>1201</v>
      </c>
      <c r="C10" s="254"/>
      <c r="D10" s="255"/>
      <c r="E10" s="256"/>
      <c r="F10" s="256"/>
      <c r="G10" s="257"/>
      <c r="H10" s="257"/>
      <c r="I10" s="258"/>
      <c r="J10" s="259"/>
      <c r="L10" s="260" t="e">
        <f>+I10-#REF!</f>
        <v>#REF!</v>
      </c>
    </row>
    <row r="11" spans="1:12">
      <c r="A11" s="252">
        <v>2</v>
      </c>
      <c r="B11" s="253" t="s">
        <v>1200</v>
      </c>
      <c r="C11" s="254"/>
      <c r="D11" s="255"/>
      <c r="E11" s="256"/>
      <c r="F11" s="256"/>
      <c r="G11" s="257"/>
      <c r="H11" s="257"/>
      <c r="I11" s="258"/>
      <c r="J11" s="259"/>
      <c r="L11" s="260" t="e">
        <f>+I11-#REF!</f>
        <v>#REF!</v>
      </c>
    </row>
    <row r="12" spans="1:12">
      <c r="A12" s="252"/>
      <c r="B12" s="253"/>
      <c r="C12" s="254"/>
      <c r="D12" s="255"/>
      <c r="E12" s="256"/>
      <c r="F12" s="256"/>
      <c r="G12" s="257"/>
      <c r="H12" s="257"/>
      <c r="I12" s="258"/>
      <c r="J12" s="259"/>
      <c r="L12" s="260" t="e">
        <f>+I12-#REF!</f>
        <v>#REF!</v>
      </c>
    </row>
    <row r="13" spans="1:12">
      <c r="A13" s="252"/>
      <c r="B13" s="253"/>
      <c r="C13" s="254"/>
      <c r="D13" s="255"/>
      <c r="E13" s="256"/>
      <c r="F13" s="256"/>
      <c r="G13" s="257"/>
      <c r="H13" s="257"/>
      <c r="I13" s="258"/>
      <c r="J13" s="259"/>
      <c r="L13" s="260" t="e">
        <f>+I13-#REF!</f>
        <v>#REF!</v>
      </c>
    </row>
    <row r="14" spans="1:12">
      <c r="A14" s="252"/>
      <c r="B14" s="253"/>
      <c r="C14" s="254"/>
      <c r="D14" s="255"/>
      <c r="E14" s="256"/>
      <c r="F14" s="256"/>
      <c r="G14" s="257"/>
      <c r="H14" s="257"/>
      <c r="I14" s="258"/>
      <c r="J14" s="259"/>
      <c r="L14" s="260" t="e">
        <f>+I14-#REF!</f>
        <v>#REF!</v>
      </c>
    </row>
    <row r="15" spans="1:12">
      <c r="A15" s="252"/>
      <c r="B15" s="253"/>
      <c r="C15" s="254"/>
      <c r="D15" s="255"/>
      <c r="E15" s="256"/>
      <c r="F15" s="256"/>
      <c r="G15" s="257"/>
      <c r="H15" s="257"/>
      <c r="I15" s="258"/>
      <c r="J15" s="259"/>
      <c r="L15" s="260" t="e">
        <f>+I15-#REF!</f>
        <v>#REF!</v>
      </c>
    </row>
    <row r="16" spans="1:12">
      <c r="A16" s="252"/>
      <c r="B16" s="253"/>
      <c r="C16" s="254"/>
      <c r="D16" s="255"/>
      <c r="E16" s="256"/>
      <c r="F16" s="256"/>
      <c r="G16" s="257"/>
      <c r="H16" s="257"/>
      <c r="I16" s="258"/>
      <c r="J16" s="259"/>
      <c r="L16" s="260" t="e">
        <f>+I16-#REF!</f>
        <v>#REF!</v>
      </c>
    </row>
    <row r="17" spans="1:12">
      <c r="A17" s="252"/>
      <c r="B17" s="253"/>
      <c r="C17" s="254"/>
      <c r="D17" s="255"/>
      <c r="E17" s="256"/>
      <c r="F17" s="256"/>
      <c r="G17" s="257"/>
      <c r="H17" s="257"/>
      <c r="I17" s="258"/>
      <c r="J17" s="259"/>
      <c r="L17" s="260" t="e">
        <f>+I17-#REF!</f>
        <v>#REF!</v>
      </c>
    </row>
    <row r="18" spans="1:12">
      <c r="A18" s="252"/>
      <c r="B18" s="253"/>
      <c r="C18" s="254"/>
      <c r="D18" s="255"/>
      <c r="E18" s="256"/>
      <c r="F18" s="256"/>
      <c r="G18" s="257"/>
      <c r="H18" s="257"/>
      <c r="I18" s="258"/>
      <c r="J18" s="259"/>
      <c r="L18" s="260" t="e">
        <f>+I18-#REF!</f>
        <v>#REF!</v>
      </c>
    </row>
    <row r="19" spans="1:12">
      <c r="A19" s="252"/>
      <c r="B19" s="253"/>
      <c r="C19" s="254"/>
      <c r="D19" s="255"/>
      <c r="E19" s="256"/>
      <c r="F19" s="256"/>
      <c r="G19" s="257"/>
      <c r="H19" s="257"/>
      <c r="I19" s="258"/>
      <c r="J19" s="259"/>
      <c r="L19" s="260"/>
    </row>
    <row r="20" spans="1:12">
      <c r="A20" s="252"/>
      <c r="B20" s="253"/>
      <c r="C20" s="254"/>
      <c r="D20" s="255"/>
      <c r="E20" s="256"/>
      <c r="F20" s="256"/>
      <c r="G20" s="257"/>
      <c r="H20" s="257"/>
      <c r="I20" s="258"/>
      <c r="J20" s="259"/>
      <c r="L20" s="260"/>
    </row>
    <row r="21" spans="1:12">
      <c r="A21" s="252"/>
      <c r="B21" s="253"/>
      <c r="C21" s="254"/>
      <c r="D21" s="255"/>
      <c r="E21" s="256"/>
      <c r="F21" s="256"/>
      <c r="G21" s="257"/>
      <c r="H21" s="257"/>
      <c r="I21" s="258"/>
      <c r="J21" s="259"/>
      <c r="L21" s="260"/>
    </row>
    <row r="22" spans="1:12">
      <c r="A22" s="252"/>
      <c r="B22" s="253"/>
      <c r="C22" s="254"/>
      <c r="D22" s="255"/>
      <c r="E22" s="256"/>
      <c r="F22" s="256"/>
      <c r="G22" s="257"/>
      <c r="H22" s="257"/>
      <c r="I22" s="258"/>
      <c r="J22" s="259"/>
      <c r="L22" s="260"/>
    </row>
    <row r="23" spans="1:12">
      <c r="A23" s="252"/>
      <c r="B23" s="253"/>
      <c r="C23" s="254"/>
      <c r="D23" s="255"/>
      <c r="E23" s="256"/>
      <c r="F23" s="256"/>
      <c r="G23" s="257"/>
      <c r="H23" s="257"/>
      <c r="I23" s="258"/>
      <c r="J23" s="259"/>
      <c r="L23" s="260" t="e">
        <f>+I23-#REF!</f>
        <v>#REF!</v>
      </c>
    </row>
    <row r="24" spans="1:12">
      <c r="A24" s="252"/>
      <c r="B24" s="253"/>
      <c r="C24" s="254"/>
      <c r="D24" s="255"/>
      <c r="E24" s="256"/>
      <c r="F24" s="256"/>
      <c r="G24" s="257"/>
      <c r="H24" s="257"/>
      <c r="I24" s="258"/>
      <c r="J24" s="259"/>
      <c r="L24" s="260" t="e">
        <f>+I24-#REF!</f>
        <v>#REF!</v>
      </c>
    </row>
    <row r="25" spans="1:12" ht="21.7" thickBot="1">
      <c r="A25" s="252"/>
      <c r="B25" s="253"/>
      <c r="C25" s="254"/>
      <c r="D25" s="255"/>
      <c r="E25" s="256"/>
      <c r="F25" s="256"/>
      <c r="G25" s="257"/>
      <c r="H25" s="257"/>
      <c r="I25" s="258"/>
      <c r="J25" s="259"/>
      <c r="L25" s="260" t="e">
        <f>+I25-#REF!</f>
        <v>#REF!</v>
      </c>
    </row>
    <row r="26" spans="1:12">
      <c r="A26" s="261"/>
      <c r="B26" s="909" t="s">
        <v>1266</v>
      </c>
      <c r="C26" s="910"/>
      <c r="D26" s="911"/>
      <c r="E26" s="912"/>
      <c r="F26" s="912"/>
      <c r="G26" s="913"/>
      <c r="H26" s="913"/>
      <c r="I26" s="913"/>
      <c r="J26" s="914"/>
      <c r="L26" s="260" t="e">
        <f>+I26-#REF!</f>
        <v>#REF!</v>
      </c>
    </row>
    <row r="27" spans="1:12" ht="21.7" thickBot="1">
      <c r="A27" s="915"/>
      <c r="B27" s="916" t="s">
        <v>604</v>
      </c>
      <c r="C27" s="917"/>
      <c r="D27" s="918"/>
      <c r="E27" s="919"/>
      <c r="F27" s="919"/>
      <c r="G27" s="920"/>
      <c r="H27" s="920"/>
      <c r="I27" s="920"/>
      <c r="J27" s="921"/>
      <c r="L27" s="260" t="e">
        <f>+I27-#REF!</f>
        <v>#REF!</v>
      </c>
    </row>
    <row r="28" spans="1:12">
      <c r="A28" s="885"/>
      <c r="B28" s="886" t="s">
        <v>1202</v>
      </c>
      <c r="C28" s="262"/>
      <c r="D28" s="263"/>
      <c r="E28" s="264"/>
      <c r="F28" s="264"/>
      <c r="G28" s="265"/>
      <c r="H28" s="265"/>
      <c r="I28" s="265"/>
      <c r="J28" s="266"/>
      <c r="L28" s="260" t="e">
        <f>+I28-#REF!</f>
        <v>#REF!</v>
      </c>
    </row>
    <row r="29" spans="1:12">
      <c r="A29" s="899" t="s">
        <v>44</v>
      </c>
      <c r="B29" s="253" t="s">
        <v>1201</v>
      </c>
      <c r="C29" s="893"/>
      <c r="D29" s="894"/>
      <c r="E29" s="895"/>
      <c r="F29" s="895"/>
      <c r="G29" s="896"/>
      <c r="H29" s="897"/>
      <c r="I29" s="897"/>
      <c r="J29" s="898"/>
      <c r="L29" s="260"/>
    </row>
    <row r="30" spans="1:12">
      <c r="A30" s="887">
        <v>1</v>
      </c>
      <c r="B30" s="888" t="s">
        <v>1203</v>
      </c>
      <c r="C30" s="267"/>
      <c r="D30" s="268" t="s">
        <v>1263</v>
      </c>
      <c r="E30" s="267"/>
      <c r="F30" s="267"/>
      <c r="G30" s="269"/>
      <c r="H30" s="270"/>
      <c r="I30" s="271"/>
      <c r="J30" s="271"/>
      <c r="L30" s="260" t="e">
        <f>+I30-#REF!</f>
        <v>#REF!</v>
      </c>
    </row>
    <row r="31" spans="1:12">
      <c r="A31" s="887"/>
      <c r="B31" s="889" t="s">
        <v>1204</v>
      </c>
      <c r="C31" s="267"/>
      <c r="D31" s="268"/>
      <c r="E31" s="272"/>
      <c r="F31" s="267"/>
      <c r="G31" s="273"/>
      <c r="H31" s="273"/>
      <c r="I31" s="223"/>
      <c r="J31" s="274"/>
      <c r="L31" s="260" t="e">
        <f>+I31-#REF!</f>
        <v>#REF!</v>
      </c>
    </row>
    <row r="32" spans="1:12">
      <c r="A32" s="887">
        <v>2</v>
      </c>
      <c r="B32" s="888" t="s">
        <v>1205</v>
      </c>
      <c r="C32" s="267"/>
      <c r="D32" s="268" t="s">
        <v>3</v>
      </c>
      <c r="E32" s="272"/>
      <c r="F32" s="267"/>
      <c r="G32" s="273"/>
      <c r="H32" s="273"/>
      <c r="I32" s="223"/>
      <c r="J32" s="274"/>
      <c r="L32" s="260" t="e">
        <f>+I32-#REF!</f>
        <v>#REF!</v>
      </c>
    </row>
    <row r="33" spans="1:12">
      <c r="A33" s="887">
        <v>3</v>
      </c>
      <c r="B33" s="888" t="s">
        <v>1206</v>
      </c>
      <c r="C33" s="267"/>
      <c r="D33" s="268" t="s">
        <v>3</v>
      </c>
      <c r="E33" s="272"/>
      <c r="F33" s="267"/>
      <c r="G33" s="273"/>
      <c r="H33" s="273"/>
      <c r="I33" s="223"/>
      <c r="J33" s="274"/>
      <c r="L33" s="260" t="e">
        <f>+I33-#REF!</f>
        <v>#REF!</v>
      </c>
    </row>
    <row r="34" spans="1:12">
      <c r="A34" s="887">
        <v>4</v>
      </c>
      <c r="B34" s="888" t="s">
        <v>1207</v>
      </c>
      <c r="C34" s="267"/>
      <c r="D34" s="268" t="s">
        <v>121</v>
      </c>
      <c r="E34" s="272"/>
      <c r="F34" s="267"/>
      <c r="G34" s="273"/>
      <c r="H34" s="273"/>
      <c r="I34" s="223"/>
      <c r="J34" s="274"/>
      <c r="L34" s="260" t="e">
        <f>+I34-#REF!</f>
        <v>#REF!</v>
      </c>
    </row>
    <row r="35" spans="1:12">
      <c r="A35" s="887">
        <v>5</v>
      </c>
      <c r="B35" s="888" t="s">
        <v>1208</v>
      </c>
      <c r="C35" s="267"/>
      <c r="D35" s="268" t="s">
        <v>121</v>
      </c>
      <c r="E35" s="272"/>
      <c r="F35" s="267"/>
      <c r="G35" s="273"/>
      <c r="H35" s="273"/>
      <c r="I35" s="223"/>
      <c r="J35" s="274"/>
      <c r="L35" s="260" t="e">
        <f>+I35-#REF!</f>
        <v>#REF!</v>
      </c>
    </row>
    <row r="36" spans="1:12">
      <c r="A36" s="887">
        <v>6</v>
      </c>
      <c r="B36" s="888" t="s">
        <v>1209</v>
      </c>
      <c r="C36" s="267"/>
      <c r="D36" s="268" t="s">
        <v>121</v>
      </c>
      <c r="E36" s="272"/>
      <c r="F36" s="267"/>
      <c r="G36" s="273"/>
      <c r="H36" s="273"/>
      <c r="I36" s="223"/>
      <c r="J36" s="271"/>
      <c r="L36" s="260" t="e">
        <f>+I36-#REF!</f>
        <v>#REF!</v>
      </c>
    </row>
    <row r="37" spans="1:12">
      <c r="A37" s="887">
        <v>7</v>
      </c>
      <c r="B37" s="888" t="s">
        <v>1210</v>
      </c>
      <c r="C37" s="267"/>
      <c r="D37" s="268" t="s">
        <v>1264</v>
      </c>
      <c r="E37" s="272"/>
      <c r="F37" s="267"/>
      <c r="G37" s="272"/>
      <c r="H37" s="273"/>
      <c r="I37" s="223"/>
      <c r="J37" s="271"/>
      <c r="L37" s="260" t="e">
        <f>+I37-#REF!</f>
        <v>#REF!</v>
      </c>
    </row>
    <row r="38" spans="1:12">
      <c r="A38" s="887">
        <v>8</v>
      </c>
      <c r="B38" s="888" t="s">
        <v>1211</v>
      </c>
      <c r="C38" s="267"/>
      <c r="D38" s="268" t="s">
        <v>1264</v>
      </c>
      <c r="E38" s="272"/>
      <c r="F38" s="267"/>
      <c r="G38" s="272"/>
      <c r="H38" s="273"/>
      <c r="I38" s="223"/>
      <c r="J38" s="271"/>
      <c r="L38" s="260" t="e">
        <f>+I38-#REF!</f>
        <v>#REF!</v>
      </c>
    </row>
    <row r="39" spans="1:12">
      <c r="A39" s="887">
        <v>9</v>
      </c>
      <c r="B39" s="890" t="s">
        <v>1212</v>
      </c>
      <c r="C39" s="267"/>
      <c r="D39" s="268" t="s">
        <v>1264</v>
      </c>
      <c r="E39" s="272"/>
      <c r="F39" s="267"/>
      <c r="G39" s="272"/>
      <c r="H39" s="273"/>
      <c r="I39" s="223"/>
      <c r="J39" s="271"/>
      <c r="L39" s="260" t="e">
        <f>+I39-#REF!</f>
        <v>#REF!</v>
      </c>
    </row>
    <row r="40" spans="1:12">
      <c r="A40" s="887"/>
      <c r="B40" s="891" t="s">
        <v>1213</v>
      </c>
      <c r="C40" s="267"/>
      <c r="D40" s="268"/>
      <c r="E40" s="272"/>
      <c r="F40" s="267"/>
      <c r="G40" s="273"/>
      <c r="H40" s="273"/>
      <c r="I40" s="223"/>
      <c r="J40" s="271"/>
      <c r="L40" s="260" t="e">
        <f>+I40-#REF!</f>
        <v>#REF!</v>
      </c>
    </row>
    <row r="41" spans="1:12">
      <c r="A41" s="887">
        <v>10</v>
      </c>
      <c r="B41" s="888" t="s">
        <v>1214</v>
      </c>
      <c r="C41" s="267"/>
      <c r="D41" s="268" t="s">
        <v>121</v>
      </c>
      <c r="E41" s="272"/>
      <c r="F41" s="267"/>
      <c r="G41" s="273"/>
      <c r="H41" s="273"/>
      <c r="I41" s="223"/>
      <c r="J41" s="271"/>
      <c r="L41" s="260" t="e">
        <f>+I41-#REF!</f>
        <v>#REF!</v>
      </c>
    </row>
    <row r="42" spans="1:12">
      <c r="A42" s="887">
        <v>11</v>
      </c>
      <c r="B42" s="888" t="s">
        <v>1215</v>
      </c>
      <c r="C42" s="267"/>
      <c r="D42" s="268" t="s">
        <v>121</v>
      </c>
      <c r="E42" s="272"/>
      <c r="F42" s="267"/>
      <c r="G42" s="273"/>
      <c r="H42" s="273"/>
      <c r="I42" s="223"/>
      <c r="J42" s="271"/>
      <c r="L42" s="260" t="e">
        <f>+I42-#REF!</f>
        <v>#REF!</v>
      </c>
    </row>
    <row r="43" spans="1:12">
      <c r="A43" s="887">
        <v>12</v>
      </c>
      <c r="B43" s="888" t="s">
        <v>1216</v>
      </c>
      <c r="C43" s="267"/>
      <c r="D43" s="268" t="s">
        <v>121</v>
      </c>
      <c r="E43" s="272"/>
      <c r="F43" s="267"/>
      <c r="G43" s="273"/>
      <c r="H43" s="273"/>
      <c r="I43" s="223"/>
      <c r="J43" s="271"/>
      <c r="L43" s="260" t="e">
        <f>+I43-#REF!</f>
        <v>#REF!</v>
      </c>
    </row>
    <row r="44" spans="1:12">
      <c r="A44" s="887">
        <v>13</v>
      </c>
      <c r="B44" s="888" t="s">
        <v>1217</v>
      </c>
      <c r="C44" s="267"/>
      <c r="D44" s="268" t="s">
        <v>121</v>
      </c>
      <c r="E44" s="272"/>
      <c r="F44" s="267"/>
      <c r="G44" s="273"/>
      <c r="H44" s="273"/>
      <c r="I44" s="223"/>
      <c r="J44" s="271"/>
      <c r="L44" s="260" t="e">
        <f>+I44-#REF!</f>
        <v>#REF!</v>
      </c>
    </row>
    <row r="45" spans="1:12">
      <c r="A45" s="887">
        <v>14</v>
      </c>
      <c r="B45" s="888" t="s">
        <v>1218</v>
      </c>
      <c r="C45" s="267"/>
      <c r="D45" s="268" t="s">
        <v>121</v>
      </c>
      <c r="E45" s="272"/>
      <c r="F45" s="267"/>
      <c r="G45" s="273"/>
      <c r="H45" s="273"/>
      <c r="I45" s="223"/>
      <c r="J45" s="271"/>
      <c r="L45" s="260" t="e">
        <f>+I45-#REF!</f>
        <v>#REF!</v>
      </c>
    </row>
    <row r="46" spans="1:12">
      <c r="A46" s="887">
        <v>15</v>
      </c>
      <c r="B46" s="890" t="s">
        <v>1219</v>
      </c>
      <c r="C46" s="267"/>
      <c r="D46" s="268" t="s">
        <v>1264</v>
      </c>
      <c r="E46" s="272"/>
      <c r="F46" s="267"/>
      <c r="G46" s="273"/>
      <c r="H46" s="273"/>
      <c r="I46" s="223"/>
      <c r="J46" s="271"/>
      <c r="L46" s="260" t="e">
        <f>+I46-#REF!</f>
        <v>#REF!</v>
      </c>
    </row>
    <row r="47" spans="1:12">
      <c r="A47" s="887">
        <v>16</v>
      </c>
      <c r="B47" s="890" t="s">
        <v>1220</v>
      </c>
      <c r="C47" s="267"/>
      <c r="D47" s="268" t="s">
        <v>1264</v>
      </c>
      <c r="E47" s="272"/>
      <c r="F47" s="267"/>
      <c r="G47" s="273"/>
      <c r="H47" s="273"/>
      <c r="I47" s="223"/>
      <c r="J47" s="271"/>
      <c r="L47" s="260" t="e">
        <f>+I47-#REF!</f>
        <v>#REF!</v>
      </c>
    </row>
    <row r="48" spans="1:12">
      <c r="A48" s="887"/>
      <c r="B48" s="891" t="s">
        <v>1221</v>
      </c>
      <c r="C48" s="275"/>
      <c r="D48" s="268"/>
      <c r="E48" s="272"/>
      <c r="F48" s="267"/>
      <c r="G48" s="273"/>
      <c r="H48" s="273"/>
      <c r="I48" s="223"/>
      <c r="J48" s="271"/>
      <c r="L48" s="260" t="e">
        <f>+I48-#REF!</f>
        <v>#REF!</v>
      </c>
    </row>
    <row r="49" spans="1:13">
      <c r="A49" s="887">
        <v>17</v>
      </c>
      <c r="B49" s="888" t="s">
        <v>1222</v>
      </c>
      <c r="C49" s="276"/>
      <c r="D49" s="277" t="s">
        <v>1264</v>
      </c>
      <c r="E49" s="272"/>
      <c r="F49" s="267"/>
      <c r="G49" s="273"/>
      <c r="H49" s="273"/>
      <c r="I49" s="223"/>
      <c r="J49" s="271"/>
      <c r="L49" s="260" t="e">
        <f>+I49-#REF!</f>
        <v>#REF!</v>
      </c>
    </row>
    <row r="50" spans="1:13">
      <c r="A50" s="887">
        <v>18</v>
      </c>
      <c r="B50" s="888" t="s">
        <v>1223</v>
      </c>
      <c r="C50" s="276"/>
      <c r="D50" s="268" t="s">
        <v>9</v>
      </c>
      <c r="E50" s="272"/>
      <c r="F50" s="267"/>
      <c r="G50" s="273"/>
      <c r="H50" s="273"/>
      <c r="I50" s="223"/>
      <c r="J50" s="271"/>
      <c r="L50" s="260" t="e">
        <f>+I50-#REF!</f>
        <v>#REF!</v>
      </c>
    </row>
    <row r="51" spans="1:13">
      <c r="A51" s="887"/>
      <c r="B51" s="892" t="s">
        <v>1224</v>
      </c>
      <c r="C51" s="276"/>
      <c r="D51" s="277" t="s">
        <v>129</v>
      </c>
      <c r="E51" s="276"/>
      <c r="F51" s="297"/>
      <c r="G51" s="298"/>
      <c r="H51" s="273"/>
      <c r="I51" s="223"/>
      <c r="J51" s="271"/>
      <c r="L51" s="260" t="e">
        <f>+I51-#REF!</f>
        <v>#REF!</v>
      </c>
    </row>
    <row r="52" spans="1:13">
      <c r="A52" s="887"/>
      <c r="B52" s="892" t="s">
        <v>1225</v>
      </c>
      <c r="C52" s="272"/>
      <c r="D52" s="268" t="s">
        <v>129</v>
      </c>
      <c r="E52" s="272"/>
      <c r="F52" s="267"/>
      <c r="G52" s="273"/>
      <c r="H52" s="273"/>
      <c r="I52" s="223"/>
      <c r="J52" s="271"/>
      <c r="L52" s="260" t="e">
        <f>+I52-#REF!</f>
        <v>#REF!</v>
      </c>
    </row>
    <row r="53" spans="1:13">
      <c r="A53" s="887"/>
      <c r="B53" s="892" t="s">
        <v>1226</v>
      </c>
      <c r="C53" s="903"/>
      <c r="D53" s="904" t="s">
        <v>121</v>
      </c>
      <c r="E53" s="903"/>
      <c r="F53" s="902"/>
      <c r="G53" s="905"/>
      <c r="H53" s="273"/>
      <c r="I53" s="223"/>
      <c r="J53" s="271"/>
      <c r="L53" s="260" t="e">
        <f>+I53-#REF!</f>
        <v>#REF!</v>
      </c>
    </row>
    <row r="54" spans="1:13">
      <c r="A54" s="887">
        <v>19</v>
      </c>
      <c r="B54" s="888" t="s">
        <v>1227</v>
      </c>
      <c r="C54" s="267"/>
      <c r="D54" s="268"/>
      <c r="E54" s="272"/>
      <c r="F54" s="267"/>
      <c r="G54" s="273"/>
      <c r="H54" s="273"/>
      <c r="I54" s="223"/>
      <c r="J54" s="271"/>
      <c r="L54" s="260" t="e">
        <f>+I54-#REF!</f>
        <v>#REF!</v>
      </c>
    </row>
    <row r="55" spans="1:13">
      <c r="A55" s="887"/>
      <c r="B55" s="892" t="s">
        <v>1228</v>
      </c>
      <c r="C55" s="267"/>
      <c r="D55" s="268" t="s">
        <v>1265</v>
      </c>
      <c r="E55" s="267"/>
      <c r="F55" s="267"/>
      <c r="G55" s="269"/>
      <c r="H55" s="273"/>
      <c r="I55" s="223"/>
      <c r="J55" s="271"/>
      <c r="L55" s="260" t="e">
        <f>+I55-#REF!</f>
        <v>#REF!</v>
      </c>
    </row>
    <row r="56" spans="1:13">
      <c r="A56" s="887"/>
      <c r="B56" s="892" t="s">
        <v>1229</v>
      </c>
      <c r="C56" s="267"/>
      <c r="D56" s="268" t="s">
        <v>1265</v>
      </c>
      <c r="E56" s="272"/>
      <c r="F56" s="267"/>
      <c r="G56" s="273"/>
      <c r="H56" s="273"/>
      <c r="I56" s="223"/>
      <c r="J56" s="274"/>
      <c r="L56" s="260" t="e">
        <f>+I56-#REF!</f>
        <v>#REF!</v>
      </c>
    </row>
    <row r="57" spans="1:13">
      <c r="A57" s="887"/>
      <c r="B57" s="892" t="s">
        <v>1230</v>
      </c>
      <c r="C57" s="267"/>
      <c r="D57" s="268" t="s">
        <v>1265</v>
      </c>
      <c r="E57" s="272"/>
      <c r="F57" s="267"/>
      <c r="G57" s="273"/>
      <c r="H57" s="273"/>
      <c r="I57" s="223"/>
      <c r="J57" s="271"/>
      <c r="L57" s="260" t="e">
        <f>+I57-#REF!</f>
        <v>#REF!</v>
      </c>
    </row>
    <row r="58" spans="1:13">
      <c r="A58" s="887"/>
      <c r="B58" s="892" t="s">
        <v>1231</v>
      </c>
      <c r="C58" s="267"/>
      <c r="D58" s="268" t="s">
        <v>1265</v>
      </c>
      <c r="E58" s="272"/>
      <c r="F58" s="267"/>
      <c r="G58" s="272"/>
      <c r="H58" s="273"/>
      <c r="I58" s="223"/>
      <c r="J58" s="271"/>
      <c r="L58" s="260" t="e">
        <f>+I58-#REF!</f>
        <v>#REF!</v>
      </c>
    </row>
    <row r="59" spans="1:13">
      <c r="A59" s="887"/>
      <c r="B59" s="892" t="s">
        <v>1232</v>
      </c>
      <c r="C59" s="267"/>
      <c r="D59" s="268" t="s">
        <v>1265</v>
      </c>
      <c r="E59" s="272"/>
      <c r="F59" s="267"/>
      <c r="G59" s="272"/>
      <c r="H59" s="273"/>
      <c r="I59" s="223"/>
      <c r="J59" s="271"/>
      <c r="L59" s="260" t="e">
        <f>+I59-#REF!</f>
        <v>#REF!</v>
      </c>
    </row>
    <row r="60" spans="1:13">
      <c r="A60" s="887"/>
      <c r="B60" s="892" t="s">
        <v>1233</v>
      </c>
      <c r="C60" s="267"/>
      <c r="D60" s="268" t="s">
        <v>1265</v>
      </c>
      <c r="E60" s="272"/>
      <c r="F60" s="267"/>
      <c r="G60" s="272"/>
      <c r="H60" s="273"/>
      <c r="I60" s="223"/>
      <c r="J60" s="271"/>
      <c r="L60" s="260" t="e">
        <f>+I60-#REF!</f>
        <v>#REF!</v>
      </c>
    </row>
    <row r="61" spans="1:13">
      <c r="A61" s="887"/>
      <c r="B61" s="892" t="s">
        <v>1234</v>
      </c>
      <c r="C61" s="267"/>
      <c r="D61" s="268" t="s">
        <v>1265</v>
      </c>
      <c r="E61" s="272"/>
      <c r="F61" s="267"/>
      <c r="G61" s="272"/>
      <c r="H61" s="273"/>
      <c r="I61" s="223"/>
      <c r="J61" s="271"/>
      <c r="L61" s="260" t="e">
        <f>+I61-#REF!</f>
        <v>#REF!</v>
      </c>
    </row>
    <row r="62" spans="1:13">
      <c r="A62" s="887">
        <v>20</v>
      </c>
      <c r="B62" s="888" t="s">
        <v>128</v>
      </c>
      <c r="C62" s="267"/>
      <c r="D62" s="268" t="s">
        <v>122</v>
      </c>
      <c r="E62" s="272"/>
      <c r="F62" s="267"/>
      <c r="G62" s="273"/>
      <c r="H62" s="273"/>
      <c r="I62" s="223"/>
      <c r="J62" s="274"/>
      <c r="L62" s="260" t="e">
        <f>+I62-#REF!</f>
        <v>#REF!</v>
      </c>
    </row>
    <row r="63" spans="1:13">
      <c r="A63" s="887">
        <v>21</v>
      </c>
      <c r="B63" s="888" t="s">
        <v>1235</v>
      </c>
      <c r="C63" s="267"/>
      <c r="D63" s="268" t="s">
        <v>122</v>
      </c>
      <c r="E63" s="272"/>
      <c r="F63" s="267"/>
      <c r="G63" s="273"/>
      <c r="H63" s="273"/>
      <c r="I63" s="223"/>
      <c r="J63" s="274"/>
      <c r="L63" s="260" t="e">
        <f>+I63-#REF!</f>
        <v>#REF!</v>
      </c>
      <c r="M63" s="224" t="e">
        <f>SUM(F58:F61)/C57</f>
        <v>#DIV/0!</v>
      </c>
    </row>
    <row r="64" spans="1:13">
      <c r="A64" s="887">
        <v>22</v>
      </c>
      <c r="B64" s="888" t="s">
        <v>1236</v>
      </c>
      <c r="C64" s="267"/>
      <c r="D64" s="268" t="s">
        <v>9</v>
      </c>
      <c r="E64" s="272"/>
      <c r="F64" s="267"/>
      <c r="G64" s="273"/>
      <c r="H64" s="273"/>
      <c r="I64" s="223"/>
      <c r="J64" s="271"/>
      <c r="L64" s="260" t="e">
        <f>+I64-#REF!</f>
        <v>#REF!</v>
      </c>
    </row>
    <row r="65" spans="1:12">
      <c r="A65" s="887">
        <v>23</v>
      </c>
      <c r="B65" s="888" t="s">
        <v>1237</v>
      </c>
      <c r="C65" s="267"/>
      <c r="D65" s="268" t="s">
        <v>1264</v>
      </c>
      <c r="E65" s="272"/>
      <c r="F65" s="267"/>
      <c r="G65" s="273"/>
      <c r="H65" s="273"/>
      <c r="I65" s="223"/>
      <c r="J65" s="271"/>
      <c r="L65" s="260" t="e">
        <f>+I65-#REF!</f>
        <v>#REF!</v>
      </c>
    </row>
    <row r="66" spans="1:12">
      <c r="A66" s="887">
        <v>24</v>
      </c>
      <c r="B66" s="888" t="s">
        <v>1238</v>
      </c>
      <c r="C66" s="267"/>
      <c r="D66" s="268" t="s">
        <v>9</v>
      </c>
      <c r="E66" s="272"/>
      <c r="F66" s="267"/>
      <c r="G66" s="273"/>
      <c r="H66" s="273"/>
      <c r="I66" s="223"/>
      <c r="J66" s="271"/>
      <c r="L66" s="260" t="e">
        <f>+I66-#REF!</f>
        <v>#REF!</v>
      </c>
    </row>
    <row r="67" spans="1:12">
      <c r="A67" s="887">
        <v>25</v>
      </c>
      <c r="B67" s="888" t="s">
        <v>1239</v>
      </c>
      <c r="C67" s="267"/>
      <c r="D67" s="268" t="s">
        <v>3</v>
      </c>
      <c r="E67" s="272"/>
      <c r="F67" s="267"/>
      <c r="G67" s="273"/>
      <c r="H67" s="273"/>
      <c r="I67" s="223"/>
      <c r="J67" s="271"/>
      <c r="L67" s="260" t="e">
        <f>+I67-#REF!</f>
        <v>#REF!</v>
      </c>
    </row>
    <row r="68" spans="1:12">
      <c r="A68" s="887">
        <v>26</v>
      </c>
      <c r="B68" s="888" t="s">
        <v>1240</v>
      </c>
      <c r="C68" s="267"/>
      <c r="D68" s="268"/>
      <c r="E68" s="272"/>
      <c r="F68" s="267"/>
      <c r="G68" s="273"/>
      <c r="H68" s="273"/>
      <c r="I68" s="223"/>
      <c r="J68" s="271"/>
      <c r="L68" s="260" t="e">
        <f>+I68-#REF!</f>
        <v>#REF!</v>
      </c>
    </row>
    <row r="69" spans="1:12">
      <c r="A69" s="887"/>
      <c r="B69" s="892" t="s">
        <v>1241</v>
      </c>
      <c r="C69" s="267"/>
      <c r="D69" s="268" t="s">
        <v>122</v>
      </c>
      <c r="E69" s="272"/>
      <c r="F69" s="267"/>
      <c r="G69" s="273"/>
      <c r="H69" s="273"/>
      <c r="I69" s="223"/>
      <c r="J69" s="271"/>
      <c r="L69" s="260" t="e">
        <f>+I69-#REF!</f>
        <v>#REF!</v>
      </c>
    </row>
    <row r="70" spans="1:12">
      <c r="A70" s="887"/>
      <c r="B70" s="892" t="s">
        <v>1242</v>
      </c>
      <c r="C70" s="275"/>
      <c r="D70" s="268" t="s">
        <v>122</v>
      </c>
      <c r="E70" s="272"/>
      <c r="F70" s="267"/>
      <c r="G70" s="273"/>
      <c r="H70" s="273"/>
      <c r="I70" s="223"/>
      <c r="J70" s="271"/>
      <c r="L70" s="260" t="e">
        <f>+I70-#REF!</f>
        <v>#REF!</v>
      </c>
    </row>
    <row r="71" spans="1:12">
      <c r="A71" s="887"/>
      <c r="B71" s="892" t="s">
        <v>1243</v>
      </c>
      <c r="C71" s="293"/>
      <c r="D71" s="279" t="s">
        <v>122</v>
      </c>
      <c r="E71" s="278"/>
      <c r="F71" s="297"/>
      <c r="G71" s="280"/>
      <c r="H71" s="273"/>
      <c r="I71" s="223"/>
      <c r="J71" s="271"/>
      <c r="L71" s="260" t="e">
        <f>+I71-#REF!</f>
        <v>#REF!</v>
      </c>
    </row>
    <row r="72" spans="1:12">
      <c r="A72" s="887"/>
      <c r="B72" s="892" t="s">
        <v>1244</v>
      </c>
      <c r="C72" s="903"/>
      <c r="D72" s="904" t="s">
        <v>122</v>
      </c>
      <c r="E72" s="903"/>
      <c r="F72" s="902"/>
      <c r="G72" s="905"/>
      <c r="H72" s="273"/>
      <c r="I72" s="223"/>
      <c r="J72" s="271"/>
      <c r="L72" s="260" t="e">
        <f>+I72-#REF!</f>
        <v>#REF!</v>
      </c>
    </row>
    <row r="73" spans="1:12">
      <c r="A73" s="887"/>
      <c r="B73" s="892" t="s">
        <v>1245</v>
      </c>
      <c r="C73" s="291"/>
      <c r="D73" s="290" t="s">
        <v>122</v>
      </c>
      <c r="E73" s="291"/>
      <c r="F73" s="289"/>
      <c r="G73" s="292"/>
      <c r="H73" s="273"/>
      <c r="I73" s="223"/>
      <c r="J73" s="271"/>
      <c r="L73" s="260" t="e">
        <f>+I73-#REF!</f>
        <v>#REF!</v>
      </c>
    </row>
    <row r="74" spans="1:12">
      <c r="A74" s="887"/>
      <c r="B74" s="892" t="s">
        <v>1246</v>
      </c>
      <c r="C74" s="267"/>
      <c r="D74" s="268" t="s">
        <v>122</v>
      </c>
      <c r="E74" s="267"/>
      <c r="F74" s="267"/>
      <c r="G74" s="292"/>
      <c r="H74" s="273"/>
      <c r="I74" s="223"/>
      <c r="J74" s="270"/>
      <c r="L74" s="260" t="e">
        <f>+I74-#REF!</f>
        <v>#REF!</v>
      </c>
    </row>
    <row r="75" spans="1:12">
      <c r="A75" s="887"/>
      <c r="B75" s="892" t="s">
        <v>1247</v>
      </c>
      <c r="C75" s="267"/>
      <c r="D75" s="268" t="s">
        <v>122</v>
      </c>
      <c r="E75" s="272"/>
      <c r="F75" s="267"/>
      <c r="G75" s="273"/>
      <c r="H75" s="273"/>
      <c r="I75" s="223"/>
      <c r="J75" s="274"/>
      <c r="L75" s="260" t="e">
        <f>+I75-#REF!</f>
        <v>#REF!</v>
      </c>
    </row>
    <row r="76" spans="1:12">
      <c r="A76" s="887"/>
      <c r="B76" s="892" t="s">
        <v>1248</v>
      </c>
      <c r="C76" s="267"/>
      <c r="D76" s="268" t="s">
        <v>122</v>
      </c>
      <c r="E76" s="272"/>
      <c r="F76" s="267"/>
      <c r="G76" s="273"/>
      <c r="H76" s="273"/>
      <c r="I76" s="223"/>
      <c r="J76" s="271"/>
      <c r="L76" s="260" t="e">
        <f>+I76-#REF!</f>
        <v>#REF!</v>
      </c>
    </row>
    <row r="77" spans="1:12">
      <c r="A77" s="887"/>
      <c r="B77" s="892" t="s">
        <v>1249</v>
      </c>
      <c r="C77" s="267"/>
      <c r="D77" s="268" t="s">
        <v>122</v>
      </c>
      <c r="E77" s="272"/>
      <c r="F77" s="267"/>
      <c r="G77" s="272"/>
      <c r="H77" s="273"/>
      <c r="I77" s="223"/>
      <c r="J77" s="271"/>
      <c r="L77" s="260" t="e">
        <f>+I77-#REF!</f>
        <v>#REF!</v>
      </c>
    </row>
    <row r="78" spans="1:12">
      <c r="A78" s="887"/>
      <c r="B78" s="892" t="s">
        <v>1250</v>
      </c>
      <c r="C78" s="267"/>
      <c r="D78" s="268" t="s">
        <v>122</v>
      </c>
      <c r="E78" s="272"/>
      <c r="F78" s="267"/>
      <c r="G78" s="272"/>
      <c r="H78" s="273"/>
      <c r="I78" s="223"/>
      <c r="J78" s="271"/>
      <c r="L78" s="260" t="e">
        <f>+I78-#REF!</f>
        <v>#REF!</v>
      </c>
    </row>
    <row r="79" spans="1:12">
      <c r="A79" s="887"/>
      <c r="B79" s="892" t="s">
        <v>1251</v>
      </c>
      <c r="C79" s="267"/>
      <c r="D79" s="268" t="s">
        <v>122</v>
      </c>
      <c r="E79" s="272"/>
      <c r="F79" s="267"/>
      <c r="G79" s="272"/>
      <c r="H79" s="273"/>
      <c r="I79" s="223"/>
      <c r="J79" s="271"/>
      <c r="L79" s="260" t="e">
        <f>+I79-#REF!</f>
        <v>#REF!</v>
      </c>
    </row>
    <row r="80" spans="1:12">
      <c r="A80" s="887"/>
      <c r="B80" s="892" t="s">
        <v>1252</v>
      </c>
      <c r="C80" s="267"/>
      <c r="D80" s="268" t="s">
        <v>122</v>
      </c>
      <c r="E80" s="272"/>
      <c r="F80" s="267"/>
      <c r="G80" s="272"/>
      <c r="H80" s="273"/>
      <c r="I80" s="223"/>
      <c r="J80" s="271"/>
      <c r="L80" s="260" t="e">
        <f>+I80-#REF!</f>
        <v>#REF!</v>
      </c>
    </row>
    <row r="81" spans="1:12">
      <c r="A81" s="887"/>
      <c r="B81" s="892" t="s">
        <v>1253</v>
      </c>
      <c r="C81" s="267"/>
      <c r="D81" s="268" t="s">
        <v>122</v>
      </c>
      <c r="E81" s="272"/>
      <c r="F81" s="267"/>
      <c r="G81" s="273"/>
      <c r="H81" s="273"/>
      <c r="I81" s="223"/>
      <c r="J81" s="274"/>
      <c r="L81" s="260" t="e">
        <f>+I81-#REF!</f>
        <v>#REF!</v>
      </c>
    </row>
    <row r="82" spans="1:12">
      <c r="A82" s="887"/>
      <c r="B82" s="892" t="s">
        <v>1254</v>
      </c>
      <c r="C82" s="267"/>
      <c r="D82" s="268" t="s">
        <v>122</v>
      </c>
      <c r="E82" s="272"/>
      <c r="F82" s="267"/>
      <c r="G82" s="273"/>
      <c r="H82" s="273"/>
      <c r="I82" s="223"/>
      <c r="J82" s="274"/>
      <c r="L82" s="260" t="e">
        <f>+I82-#REF!</f>
        <v>#REF!</v>
      </c>
    </row>
    <row r="83" spans="1:12">
      <c r="A83" s="887"/>
      <c r="B83" s="892" t="s">
        <v>1255</v>
      </c>
      <c r="C83" s="267"/>
      <c r="D83" s="268" t="s">
        <v>122</v>
      </c>
      <c r="E83" s="272"/>
      <c r="F83" s="267"/>
      <c r="G83" s="273"/>
      <c r="H83" s="273"/>
      <c r="I83" s="223"/>
      <c r="J83" s="271"/>
      <c r="L83" s="260" t="e">
        <f>+I83-#REF!</f>
        <v>#REF!</v>
      </c>
    </row>
    <row r="84" spans="1:12">
      <c r="A84" s="887"/>
      <c r="B84" s="892" t="s">
        <v>1256</v>
      </c>
      <c r="C84" s="267"/>
      <c r="D84" s="268" t="s">
        <v>122</v>
      </c>
      <c r="E84" s="272"/>
      <c r="F84" s="267"/>
      <c r="G84" s="273"/>
      <c r="H84" s="273"/>
      <c r="I84" s="223"/>
      <c r="J84" s="271"/>
      <c r="L84" s="260" t="e">
        <f>+I84-#REF!</f>
        <v>#REF!</v>
      </c>
    </row>
    <row r="85" spans="1:12">
      <c r="A85" s="887"/>
      <c r="B85" s="892" t="s">
        <v>1257</v>
      </c>
      <c r="C85" s="267"/>
      <c r="D85" s="268" t="s">
        <v>122</v>
      </c>
      <c r="E85" s="272"/>
      <c r="F85" s="267"/>
      <c r="G85" s="273"/>
      <c r="H85" s="273"/>
      <c r="I85" s="223"/>
      <c r="J85" s="271"/>
      <c r="L85" s="260" t="e">
        <f>+I85-#REF!</f>
        <v>#REF!</v>
      </c>
    </row>
    <row r="86" spans="1:12">
      <c r="A86" s="887"/>
      <c r="B86" s="892" t="s">
        <v>1258</v>
      </c>
      <c r="C86" s="267"/>
      <c r="D86" s="268" t="s">
        <v>122</v>
      </c>
      <c r="E86" s="272"/>
      <c r="F86" s="267"/>
      <c r="G86" s="273"/>
      <c r="H86" s="273"/>
      <c r="I86" s="223"/>
      <c r="J86" s="271"/>
      <c r="L86" s="260" t="e">
        <f>+I86-#REF!</f>
        <v>#REF!</v>
      </c>
    </row>
    <row r="87" spans="1:12">
      <c r="A87" s="887"/>
      <c r="B87" s="892" t="s">
        <v>1259</v>
      </c>
      <c r="C87" s="267"/>
      <c r="D87" s="268" t="s">
        <v>2</v>
      </c>
      <c r="E87" s="272"/>
      <c r="F87" s="267"/>
      <c r="G87" s="273"/>
      <c r="H87" s="273"/>
      <c r="I87" s="223"/>
      <c r="J87" s="271"/>
      <c r="L87" s="260" t="e">
        <f>+I87-#REF!</f>
        <v>#REF!</v>
      </c>
    </row>
    <row r="88" spans="1:12">
      <c r="A88" s="887"/>
      <c r="B88" s="892" t="s">
        <v>1260</v>
      </c>
      <c r="C88" s="267"/>
      <c r="D88" s="268" t="s">
        <v>3</v>
      </c>
      <c r="E88" s="272"/>
      <c r="F88" s="267"/>
      <c r="G88" s="273"/>
      <c r="H88" s="273"/>
      <c r="I88" s="223"/>
      <c r="J88" s="271"/>
      <c r="L88" s="260" t="e">
        <f>+I88-#REF!</f>
        <v>#REF!</v>
      </c>
    </row>
    <row r="89" spans="1:12">
      <c r="A89" s="887">
        <v>27</v>
      </c>
      <c r="B89" s="888" t="s">
        <v>1261</v>
      </c>
      <c r="C89" s="275"/>
      <c r="D89" s="268" t="s">
        <v>3</v>
      </c>
      <c r="E89" s="272"/>
      <c r="F89" s="267"/>
      <c r="G89" s="273"/>
      <c r="H89" s="273"/>
      <c r="I89" s="223"/>
      <c r="J89" s="271"/>
      <c r="L89" s="260" t="e">
        <f>+I89-#REF!</f>
        <v>#REF!</v>
      </c>
    </row>
    <row r="90" spans="1:12">
      <c r="A90" s="887">
        <v>28</v>
      </c>
      <c r="B90" s="888" t="s">
        <v>1262</v>
      </c>
      <c r="C90" s="275"/>
      <c r="D90" s="268" t="s">
        <v>3</v>
      </c>
      <c r="E90" s="272"/>
      <c r="F90" s="267"/>
      <c r="G90" s="273"/>
      <c r="H90" s="273"/>
      <c r="I90" s="223"/>
      <c r="J90" s="271"/>
      <c r="L90" s="260"/>
    </row>
    <row r="91" spans="1:12">
      <c r="A91" s="887"/>
      <c r="B91" s="888"/>
      <c r="C91" s="275"/>
      <c r="D91" s="268"/>
      <c r="E91" s="272"/>
      <c r="F91" s="267"/>
      <c r="G91" s="273"/>
      <c r="H91" s="273"/>
      <c r="I91" s="223"/>
      <c r="J91" s="271"/>
      <c r="L91" s="260"/>
    </row>
    <row r="92" spans="1:12">
      <c r="A92" s="887"/>
      <c r="B92" s="888"/>
      <c r="C92" s="275"/>
      <c r="D92" s="268"/>
      <c r="E92" s="272"/>
      <c r="F92" s="267"/>
      <c r="G92" s="273"/>
      <c r="H92" s="273"/>
      <c r="I92" s="223"/>
      <c r="J92" s="271"/>
      <c r="L92" s="260"/>
    </row>
    <row r="93" spans="1:12">
      <c r="A93" s="887"/>
      <c r="B93" s="888"/>
      <c r="C93" s="275"/>
      <c r="D93" s="268"/>
      <c r="E93" s="272"/>
      <c r="F93" s="267"/>
      <c r="G93" s="273"/>
      <c r="H93" s="273"/>
      <c r="I93" s="223"/>
      <c r="J93" s="271"/>
      <c r="L93" s="260"/>
    </row>
    <row r="94" spans="1:12">
      <c r="A94" s="887"/>
      <c r="B94" s="888"/>
      <c r="C94" s="275"/>
      <c r="D94" s="268"/>
      <c r="E94" s="272"/>
      <c r="F94" s="267"/>
      <c r="G94" s="273"/>
      <c r="H94" s="273"/>
      <c r="I94" s="223"/>
      <c r="J94" s="271"/>
      <c r="L94" s="260"/>
    </row>
    <row r="95" spans="1:12">
      <c r="A95" s="887"/>
      <c r="B95" s="888"/>
      <c r="C95" s="275"/>
      <c r="D95" s="268"/>
      <c r="E95" s="272"/>
      <c r="F95" s="267"/>
      <c r="G95" s="273"/>
      <c r="H95" s="273"/>
      <c r="I95" s="223"/>
      <c r="J95" s="271"/>
      <c r="L95" s="260"/>
    </row>
    <row r="96" spans="1:12">
      <c r="A96" s="887"/>
      <c r="B96" s="888"/>
      <c r="C96" s="275"/>
      <c r="D96" s="268"/>
      <c r="E96" s="272"/>
      <c r="F96" s="267"/>
      <c r="G96" s="273"/>
      <c r="H96" s="273"/>
      <c r="I96" s="223"/>
      <c r="J96" s="271"/>
      <c r="L96" s="260"/>
    </row>
    <row r="97" spans="1:12" ht="21.7" thickBot="1">
      <c r="A97" s="900"/>
      <c r="B97" s="901"/>
      <c r="C97" s="275"/>
      <c r="D97" s="268"/>
      <c r="E97" s="272"/>
      <c r="F97" s="267"/>
      <c r="G97" s="273"/>
      <c r="H97" s="273"/>
      <c r="I97" s="223"/>
      <c r="J97" s="271"/>
      <c r="L97" s="260"/>
    </row>
    <row r="98" spans="1:12" ht="21.7" thickBot="1">
      <c r="A98" s="282"/>
      <c r="B98" s="283" t="s">
        <v>1271</v>
      </c>
      <c r="C98" s="294"/>
      <c r="D98" s="285"/>
      <c r="E98" s="284"/>
      <c r="F98" s="284"/>
      <c r="G98" s="286"/>
      <c r="H98" s="286"/>
      <c r="I98" s="287"/>
      <c r="J98" s="288"/>
      <c r="L98" s="260" t="e">
        <f>+I98-#REF!</f>
        <v>#REF!</v>
      </c>
    </row>
    <row r="99" spans="1:12">
      <c r="A99" s="899" t="s">
        <v>45</v>
      </c>
      <c r="B99" s="886" t="s">
        <v>1389</v>
      </c>
      <c r="C99" s="893"/>
      <c r="D99" s="894"/>
      <c r="E99" s="895"/>
      <c r="F99" s="895"/>
      <c r="G99" s="896"/>
      <c r="H99" s="897"/>
      <c r="I99" s="897"/>
      <c r="J99" s="898"/>
      <c r="L99" s="260"/>
    </row>
    <row r="100" spans="1:12">
      <c r="A100" s="887">
        <v>1</v>
      </c>
      <c r="B100" s="888" t="s">
        <v>1203</v>
      </c>
      <c r="C100" s="267"/>
      <c r="D100" s="268" t="s">
        <v>1263</v>
      </c>
      <c r="E100" s="272"/>
      <c r="F100" s="272"/>
      <c r="G100" s="273"/>
      <c r="H100" s="273"/>
      <c r="I100" s="223"/>
      <c r="J100" s="274"/>
      <c r="L100" s="260" t="e">
        <f>+I100-#REF!</f>
        <v>#REF!</v>
      </c>
    </row>
    <row r="101" spans="1:12">
      <c r="A101" s="887"/>
      <c r="B101" s="889" t="s">
        <v>1204</v>
      </c>
      <c r="C101" s="267"/>
      <c r="D101" s="268"/>
      <c r="E101" s="272"/>
      <c r="F101" s="272"/>
      <c r="G101" s="273"/>
      <c r="H101" s="273"/>
      <c r="I101" s="223"/>
      <c r="J101" s="271"/>
      <c r="L101" s="260" t="e">
        <f>+I101-#REF!</f>
        <v>#REF!</v>
      </c>
    </row>
    <row r="102" spans="1:12">
      <c r="A102" s="887">
        <v>2</v>
      </c>
      <c r="B102" s="888" t="s">
        <v>1205</v>
      </c>
      <c r="C102" s="267"/>
      <c r="D102" s="268" t="s">
        <v>3</v>
      </c>
      <c r="E102" s="272"/>
      <c r="F102" s="272"/>
      <c r="G102" s="272"/>
      <c r="H102" s="273"/>
      <c r="I102" s="223"/>
      <c r="J102" s="271"/>
      <c r="L102" s="260" t="e">
        <f>+I102-#REF!</f>
        <v>#REF!</v>
      </c>
    </row>
    <row r="103" spans="1:12">
      <c r="A103" s="887">
        <v>3</v>
      </c>
      <c r="B103" s="888" t="s">
        <v>1206</v>
      </c>
      <c r="C103" s="267"/>
      <c r="D103" s="268" t="s">
        <v>3</v>
      </c>
      <c r="E103" s="272"/>
      <c r="F103" s="272"/>
      <c r="G103" s="272"/>
      <c r="H103" s="273"/>
      <c r="I103" s="223"/>
      <c r="J103" s="271"/>
      <c r="L103" s="260" t="e">
        <f>+I103-#REF!</f>
        <v>#REF!</v>
      </c>
    </row>
    <row r="104" spans="1:12">
      <c r="A104" s="887">
        <v>4</v>
      </c>
      <c r="B104" s="888" t="s">
        <v>1207</v>
      </c>
      <c r="C104" s="267"/>
      <c r="D104" s="268" t="s">
        <v>121</v>
      </c>
      <c r="E104" s="272"/>
      <c r="F104" s="272"/>
      <c r="G104" s="272"/>
      <c r="H104" s="273"/>
      <c r="I104" s="223"/>
      <c r="J104" s="271"/>
      <c r="L104" s="260" t="e">
        <f>+I104-#REF!</f>
        <v>#REF!</v>
      </c>
    </row>
    <row r="105" spans="1:12">
      <c r="A105" s="887">
        <v>5</v>
      </c>
      <c r="B105" s="888" t="s">
        <v>1208</v>
      </c>
      <c r="C105" s="267"/>
      <c r="D105" s="268" t="s">
        <v>121</v>
      </c>
      <c r="E105" s="272"/>
      <c r="F105" s="272"/>
      <c r="G105" s="272"/>
      <c r="H105" s="273"/>
      <c r="I105" s="223"/>
      <c r="J105" s="271"/>
      <c r="L105" s="260" t="e">
        <f>+I105-#REF!</f>
        <v>#REF!</v>
      </c>
    </row>
    <row r="106" spans="1:12">
      <c r="A106" s="887">
        <v>6</v>
      </c>
      <c r="B106" s="888" t="s">
        <v>1209</v>
      </c>
      <c r="C106" s="267"/>
      <c r="D106" s="268" t="s">
        <v>121</v>
      </c>
      <c r="E106" s="272"/>
      <c r="F106" s="272"/>
      <c r="G106" s="273"/>
      <c r="H106" s="273"/>
      <c r="I106" s="223"/>
      <c r="J106" s="295"/>
      <c r="L106" s="260" t="e">
        <f>+I106-#REF!</f>
        <v>#REF!</v>
      </c>
    </row>
    <row r="107" spans="1:12">
      <c r="A107" s="887">
        <v>7</v>
      </c>
      <c r="B107" s="888" t="s">
        <v>1210</v>
      </c>
      <c r="C107" s="276"/>
      <c r="D107" s="268" t="s">
        <v>1264</v>
      </c>
      <c r="E107" s="272"/>
      <c r="F107" s="272"/>
      <c r="G107" s="273"/>
      <c r="H107" s="273"/>
      <c r="I107" s="223"/>
      <c r="J107" s="271"/>
      <c r="L107" s="260"/>
    </row>
    <row r="108" spans="1:12">
      <c r="A108" s="887">
        <v>8</v>
      </c>
      <c r="B108" s="888" t="s">
        <v>1211</v>
      </c>
      <c r="C108" s="275"/>
      <c r="D108" s="268" t="s">
        <v>1264</v>
      </c>
      <c r="E108" s="272"/>
      <c r="F108" s="272"/>
      <c r="G108" s="273"/>
      <c r="H108" s="273"/>
      <c r="I108" s="223"/>
      <c r="J108" s="271"/>
      <c r="L108" s="260" t="e">
        <f>+I108-#REF!</f>
        <v>#REF!</v>
      </c>
    </row>
    <row r="109" spans="1:12">
      <c r="A109" s="887">
        <v>9</v>
      </c>
      <c r="B109" s="890" t="s">
        <v>1212</v>
      </c>
      <c r="C109" s="293"/>
      <c r="D109" s="279" t="s">
        <v>1264</v>
      </c>
      <c r="E109" s="278"/>
      <c r="F109" s="272"/>
      <c r="G109" s="280"/>
      <c r="H109" s="273"/>
      <c r="I109" s="223"/>
      <c r="J109" s="281"/>
      <c r="L109" s="260" t="e">
        <f>+I109-#REF!</f>
        <v>#REF!</v>
      </c>
    </row>
    <row r="110" spans="1:12">
      <c r="A110" s="887"/>
      <c r="B110" s="891" t="s">
        <v>1213</v>
      </c>
      <c r="C110" s="289"/>
      <c r="D110" s="290"/>
      <c r="E110" s="289"/>
      <c r="F110" s="272"/>
      <c r="G110" s="296"/>
      <c r="H110" s="273"/>
      <c r="I110" s="223"/>
      <c r="J110" s="274"/>
      <c r="L110" s="260" t="e">
        <f>+I110-#REF!</f>
        <v>#REF!</v>
      </c>
    </row>
    <row r="111" spans="1:12">
      <c r="A111" s="887">
        <v>10</v>
      </c>
      <c r="B111" s="888" t="s">
        <v>1267</v>
      </c>
      <c r="C111" s="267"/>
      <c r="D111" s="268" t="s">
        <v>121</v>
      </c>
      <c r="E111" s="272"/>
      <c r="F111" s="272"/>
      <c r="G111" s="273"/>
      <c r="H111" s="273"/>
      <c r="I111" s="223"/>
      <c r="J111" s="274"/>
      <c r="L111" s="260"/>
    </row>
    <row r="112" spans="1:12">
      <c r="A112" s="887">
        <v>11</v>
      </c>
      <c r="B112" s="888" t="s">
        <v>1268</v>
      </c>
      <c r="C112" s="267"/>
      <c r="D112" s="268" t="s">
        <v>121</v>
      </c>
      <c r="E112" s="272"/>
      <c r="F112" s="272"/>
      <c r="G112" s="273"/>
      <c r="H112" s="273"/>
      <c r="I112" s="223"/>
      <c r="J112" s="271"/>
      <c r="L112" s="260" t="e">
        <f>+I112-#REF!</f>
        <v>#REF!</v>
      </c>
    </row>
    <row r="113" spans="1:12">
      <c r="A113" s="887">
        <v>12</v>
      </c>
      <c r="B113" s="888" t="s">
        <v>1219</v>
      </c>
      <c r="C113" s="267"/>
      <c r="D113" s="268" t="s">
        <v>1264</v>
      </c>
      <c r="E113" s="272"/>
      <c r="F113" s="272"/>
      <c r="G113" s="272"/>
      <c r="H113" s="273"/>
      <c r="I113" s="223"/>
      <c r="J113" s="271"/>
      <c r="L113" s="260" t="e">
        <f>+I113-#REF!</f>
        <v>#REF!</v>
      </c>
    </row>
    <row r="114" spans="1:12">
      <c r="A114" s="887">
        <v>13</v>
      </c>
      <c r="B114" s="888" t="s">
        <v>1220</v>
      </c>
      <c r="C114" s="267"/>
      <c r="D114" s="268" t="s">
        <v>1264</v>
      </c>
      <c r="E114" s="272"/>
      <c r="F114" s="272"/>
      <c r="G114" s="272"/>
      <c r="H114" s="273"/>
      <c r="I114" s="223"/>
      <c r="J114" s="271"/>
      <c r="L114" s="260" t="e">
        <f>+I114-#REF!</f>
        <v>#REF!</v>
      </c>
    </row>
    <row r="115" spans="1:12">
      <c r="A115" s="887"/>
      <c r="B115" s="891" t="s">
        <v>1221</v>
      </c>
      <c r="C115" s="267"/>
      <c r="D115" s="268"/>
      <c r="E115" s="272"/>
      <c r="F115" s="272"/>
      <c r="G115" s="272"/>
      <c r="H115" s="273"/>
      <c r="I115" s="223"/>
      <c r="J115" s="271"/>
      <c r="L115" s="260" t="e">
        <f>+I115-#REF!</f>
        <v>#REF!</v>
      </c>
    </row>
    <row r="116" spans="1:12">
      <c r="A116" s="887">
        <v>14</v>
      </c>
      <c r="B116" s="888" t="s">
        <v>1222</v>
      </c>
      <c r="C116" s="267"/>
      <c r="D116" s="268" t="s">
        <v>1264</v>
      </c>
      <c r="E116" s="272"/>
      <c r="F116" s="272"/>
      <c r="G116" s="272"/>
      <c r="H116" s="273"/>
      <c r="I116" s="223"/>
      <c r="J116" s="271"/>
      <c r="L116" s="260" t="e">
        <f>+I116-#REF!</f>
        <v>#REF!</v>
      </c>
    </row>
    <row r="117" spans="1:12">
      <c r="A117" s="887">
        <v>15</v>
      </c>
      <c r="B117" s="888" t="s">
        <v>1269</v>
      </c>
      <c r="C117" s="267"/>
      <c r="D117" s="268" t="s">
        <v>9</v>
      </c>
      <c r="E117" s="272"/>
      <c r="F117" s="272"/>
      <c r="G117" s="273"/>
      <c r="H117" s="273"/>
      <c r="I117" s="223"/>
      <c r="J117" s="295"/>
      <c r="L117" s="260" t="e">
        <f>+I117-#REF!</f>
        <v>#REF!</v>
      </c>
    </row>
    <row r="118" spans="1:12">
      <c r="A118" s="887"/>
      <c r="B118" s="892" t="s">
        <v>1224</v>
      </c>
      <c r="C118" s="276"/>
      <c r="D118" s="268" t="s">
        <v>129</v>
      </c>
      <c r="E118" s="272"/>
      <c r="F118" s="272"/>
      <c r="G118" s="273"/>
      <c r="H118" s="273"/>
      <c r="I118" s="223"/>
      <c r="J118" s="271"/>
      <c r="L118" s="260" t="e">
        <f>+I118-#REF!</f>
        <v>#REF!</v>
      </c>
    </row>
    <row r="119" spans="1:12">
      <c r="A119" s="887"/>
      <c r="B119" s="892" t="s">
        <v>1225</v>
      </c>
      <c r="C119" s="275"/>
      <c r="D119" s="268" t="s">
        <v>129</v>
      </c>
      <c r="E119" s="272"/>
      <c r="F119" s="272"/>
      <c r="G119" s="273"/>
      <c r="H119" s="273"/>
      <c r="I119" s="223"/>
      <c r="J119" s="271"/>
      <c r="L119" s="260" t="e">
        <f>+I119-#REF!</f>
        <v>#REF!</v>
      </c>
    </row>
    <row r="120" spans="1:12">
      <c r="A120" s="887"/>
      <c r="B120" s="892" t="s">
        <v>1226</v>
      </c>
      <c r="C120" s="293"/>
      <c r="D120" s="279" t="s">
        <v>121</v>
      </c>
      <c r="E120" s="278"/>
      <c r="F120" s="272"/>
      <c r="G120" s="280"/>
      <c r="H120" s="273"/>
      <c r="I120" s="223"/>
      <c r="J120" s="281"/>
      <c r="L120" s="260"/>
    </row>
    <row r="121" spans="1:12">
      <c r="A121" s="887">
        <v>16</v>
      </c>
      <c r="B121" s="888" t="s">
        <v>1227</v>
      </c>
      <c r="C121" s="289"/>
      <c r="D121" s="290"/>
      <c r="E121" s="289"/>
      <c r="F121" s="272"/>
      <c r="G121" s="296"/>
      <c r="H121" s="273"/>
      <c r="I121" s="223"/>
      <c r="J121" s="274"/>
      <c r="L121" s="260" t="e">
        <f>+I121-#REF!</f>
        <v>#REF!</v>
      </c>
    </row>
    <row r="122" spans="1:12">
      <c r="A122" s="887"/>
      <c r="B122" s="892" t="s">
        <v>1228</v>
      </c>
      <c r="C122" s="267"/>
      <c r="D122" s="268" t="s">
        <v>1265</v>
      </c>
      <c r="E122" s="272"/>
      <c r="F122" s="272"/>
      <c r="G122" s="273"/>
      <c r="H122" s="273"/>
      <c r="I122" s="223"/>
      <c r="J122" s="274"/>
      <c r="L122" s="260"/>
    </row>
    <row r="123" spans="1:12">
      <c r="A123" s="887"/>
      <c r="B123" s="892" t="s">
        <v>1229</v>
      </c>
      <c r="C123" s="267"/>
      <c r="D123" s="268" t="s">
        <v>1265</v>
      </c>
      <c r="E123" s="272"/>
      <c r="F123" s="272"/>
      <c r="G123" s="273"/>
      <c r="H123" s="273"/>
      <c r="I123" s="223"/>
      <c r="J123" s="271"/>
      <c r="L123" s="260" t="e">
        <f>+I123-#REF!</f>
        <v>#REF!</v>
      </c>
    </row>
    <row r="124" spans="1:12">
      <c r="A124" s="887"/>
      <c r="B124" s="892" t="s">
        <v>1230</v>
      </c>
      <c r="C124" s="267"/>
      <c r="D124" s="268" t="s">
        <v>1265</v>
      </c>
      <c r="E124" s="272"/>
      <c r="F124" s="272"/>
      <c r="G124" s="272"/>
      <c r="H124" s="273"/>
      <c r="I124" s="223"/>
      <c r="J124" s="271"/>
      <c r="L124" s="260" t="e">
        <f>+I124-#REF!</f>
        <v>#REF!</v>
      </c>
    </row>
    <row r="125" spans="1:12">
      <c r="A125" s="887"/>
      <c r="B125" s="892" t="s">
        <v>1231</v>
      </c>
      <c r="C125" s="267"/>
      <c r="D125" s="268" t="s">
        <v>1265</v>
      </c>
      <c r="E125" s="272"/>
      <c r="F125" s="272"/>
      <c r="G125" s="272"/>
      <c r="H125" s="273"/>
      <c r="I125" s="223"/>
      <c r="J125" s="271"/>
      <c r="L125" s="260" t="e">
        <f>+I125-#REF!</f>
        <v>#REF!</v>
      </c>
    </row>
    <row r="126" spans="1:12">
      <c r="A126" s="887"/>
      <c r="B126" s="892" t="s">
        <v>1232</v>
      </c>
      <c r="C126" s="267"/>
      <c r="D126" s="268" t="s">
        <v>1265</v>
      </c>
      <c r="E126" s="272"/>
      <c r="F126" s="272"/>
      <c r="G126" s="272"/>
      <c r="H126" s="273"/>
      <c r="I126" s="223"/>
      <c r="J126" s="271"/>
      <c r="L126" s="260" t="e">
        <f>+I126-#REF!</f>
        <v>#REF!</v>
      </c>
    </row>
    <row r="127" spans="1:12">
      <c r="A127" s="887"/>
      <c r="B127" s="892" t="s">
        <v>1233</v>
      </c>
      <c r="C127" s="267"/>
      <c r="D127" s="268" t="s">
        <v>1265</v>
      </c>
      <c r="E127" s="272"/>
      <c r="F127" s="272"/>
      <c r="G127" s="272"/>
      <c r="H127" s="273"/>
      <c r="I127" s="223"/>
      <c r="J127" s="271"/>
      <c r="L127" s="260" t="e">
        <f>+I127-#REF!</f>
        <v>#REF!</v>
      </c>
    </row>
    <row r="128" spans="1:12">
      <c r="A128" s="887"/>
      <c r="B128" s="892" t="s">
        <v>1234</v>
      </c>
      <c r="C128" s="267"/>
      <c r="D128" s="268" t="s">
        <v>1265</v>
      </c>
      <c r="E128" s="272"/>
      <c r="F128" s="272"/>
      <c r="G128" s="273"/>
      <c r="H128" s="273"/>
      <c r="I128" s="223"/>
      <c r="J128" s="295"/>
      <c r="L128" s="260" t="e">
        <f>+I128-#REF!</f>
        <v>#REF!</v>
      </c>
    </row>
    <row r="129" spans="1:12">
      <c r="A129" s="887">
        <v>17</v>
      </c>
      <c r="B129" s="888" t="s">
        <v>128</v>
      </c>
      <c r="C129" s="276"/>
      <c r="D129" s="268" t="s">
        <v>122</v>
      </c>
      <c r="E129" s="272"/>
      <c r="F129" s="272"/>
      <c r="G129" s="273"/>
      <c r="H129" s="273"/>
      <c r="I129" s="223"/>
      <c r="J129" s="271"/>
      <c r="L129" s="260" t="e">
        <f>+I129-#REF!</f>
        <v>#REF!</v>
      </c>
    </row>
    <row r="130" spans="1:12">
      <c r="A130" s="908">
        <v>18</v>
      </c>
      <c r="B130" s="980" t="s">
        <v>1235</v>
      </c>
      <c r="C130" s="275"/>
      <c r="D130" s="268" t="s">
        <v>122</v>
      </c>
      <c r="E130" s="272"/>
      <c r="F130" s="272"/>
      <c r="G130" s="273"/>
      <c r="H130" s="273"/>
      <c r="I130" s="223"/>
      <c r="J130" s="271"/>
      <c r="L130" s="260" t="e">
        <f>+I130-#REF!</f>
        <v>#REF!</v>
      </c>
    </row>
    <row r="131" spans="1:12">
      <c r="A131" s="906"/>
      <c r="B131" s="907"/>
      <c r="C131" s="275"/>
      <c r="D131" s="268"/>
      <c r="E131" s="272"/>
      <c r="F131" s="267"/>
      <c r="G131" s="273"/>
      <c r="H131" s="273"/>
      <c r="I131" s="223"/>
      <c r="J131" s="271"/>
      <c r="L131" s="260"/>
    </row>
    <row r="132" spans="1:12">
      <c r="A132" s="887"/>
      <c r="B132" s="888"/>
      <c r="C132" s="275"/>
      <c r="D132" s="268"/>
      <c r="E132" s="272"/>
      <c r="F132" s="267"/>
      <c r="G132" s="273"/>
      <c r="H132" s="273"/>
      <c r="I132" s="223"/>
      <c r="J132" s="271"/>
      <c r="L132" s="260"/>
    </row>
    <row r="133" spans="1:12" ht="21.7" thickBot="1">
      <c r="A133" s="900"/>
      <c r="B133" s="901"/>
      <c r="C133" s="275"/>
      <c r="D133" s="268"/>
      <c r="E133" s="272"/>
      <c r="F133" s="267"/>
      <c r="G133" s="273"/>
      <c r="H133" s="273"/>
      <c r="I133" s="223"/>
      <c r="J133" s="271"/>
      <c r="L133" s="260"/>
    </row>
    <row r="134" spans="1:12" ht="21.7" thickBot="1">
      <c r="A134" s="282"/>
      <c r="B134" s="283" t="s">
        <v>1270</v>
      </c>
      <c r="C134" s="294"/>
      <c r="D134" s="285"/>
      <c r="E134" s="284"/>
      <c r="F134" s="284"/>
      <c r="G134" s="286"/>
      <c r="H134" s="286"/>
      <c r="I134" s="287"/>
      <c r="J134" s="288"/>
      <c r="L134" s="260" t="e">
        <f>+I134-#REF!</f>
        <v>#REF!</v>
      </c>
    </row>
  </sheetData>
  <mergeCells count="9">
    <mergeCell ref="B7:B8"/>
    <mergeCell ref="A1:J1"/>
    <mergeCell ref="A6:B6"/>
    <mergeCell ref="C7:C8"/>
    <mergeCell ref="D7:D8"/>
    <mergeCell ref="J7:J8"/>
    <mergeCell ref="E7:F7"/>
    <mergeCell ref="I7:I8"/>
    <mergeCell ref="G7:H7"/>
  </mergeCells>
  <phoneticPr fontId="79" type="noConversion"/>
  <printOptions horizontalCentered="1"/>
  <pageMargins left="0.25" right="0.25" top="0.75" bottom="0.75" header="0.3" footer="0.3"/>
  <pageSetup paperSize="9" scale="72" fitToHeight="0" orientation="landscape" horizontalDpi="4294967293" verticalDpi="4294967293" r:id="rId1"/>
  <headerFooter>
    <oddHeader xml:space="preserve">&amp;Rแบบ ปร. 4 แผ่นที่ &amp;P+15  </oddHeader>
    <oddFooter>&amp;C&amp;A</oddFooter>
  </headerFooter>
  <rowBreaks count="2" manualBreakCount="2">
    <brk id="27" max="16383" man="1"/>
    <brk id="10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25"/>
  <sheetViews>
    <sheetView view="pageBreakPreview" topLeftCell="A411" zoomScale="76" zoomScaleNormal="70" zoomScaleSheetLayoutView="76" zoomScalePageLayoutView="80" workbookViewId="0">
      <selection activeCell="G424" sqref="G424"/>
    </sheetView>
  </sheetViews>
  <sheetFormatPr defaultColWidth="10.265625" defaultRowHeight="18"/>
  <cols>
    <col min="1" max="1" width="6.3984375" style="343" customWidth="1"/>
    <col min="2" max="2" width="10.265625" style="343"/>
    <col min="3" max="3" width="60.73046875" style="343" customWidth="1"/>
    <col min="4" max="4" width="10.46484375" style="663" customWidth="1"/>
    <col min="5" max="5" width="7.1328125" style="343" customWidth="1"/>
    <col min="6" max="6" width="13.3984375" style="664" customWidth="1"/>
    <col min="7" max="7" width="13.59765625" style="664" customWidth="1"/>
    <col min="8" max="8" width="13.265625" style="663" customWidth="1"/>
    <col min="9" max="9" width="12.3984375" style="664" customWidth="1"/>
    <col min="10" max="10" width="16.59765625" style="664" customWidth="1"/>
    <col min="11" max="11" width="12.265625" style="343" customWidth="1"/>
    <col min="12" max="12" width="10.265625" style="343"/>
    <col min="13" max="13" width="14.59765625" style="343" customWidth="1"/>
    <col min="14" max="14" width="10.265625" style="343"/>
    <col min="15" max="15" width="11.73046875" style="343" bestFit="1" customWidth="1"/>
    <col min="16" max="16384" width="10.265625" style="343"/>
  </cols>
  <sheetData>
    <row r="1" spans="1:13" ht="19.95" customHeight="1">
      <c r="A1" s="1298" t="s">
        <v>75</v>
      </c>
      <c r="B1" s="1298"/>
      <c r="C1" s="1298"/>
      <c r="D1" s="1298"/>
      <c r="E1" s="1298"/>
      <c r="F1" s="1298"/>
      <c r="G1" s="1298"/>
      <c r="H1" s="1298"/>
      <c r="I1" s="1298"/>
      <c r="J1" s="1298"/>
      <c r="K1" s="1298"/>
    </row>
    <row r="2" spans="1:13" ht="19.95" customHeight="1">
      <c r="A2" s="344" t="s">
        <v>100</v>
      </c>
      <c r="B2" s="627"/>
      <c r="C2" s="362"/>
      <c r="D2" s="362"/>
      <c r="E2" s="362"/>
      <c r="F2" s="628"/>
      <c r="G2" s="362"/>
      <c r="H2" s="362"/>
      <c r="I2" s="362"/>
      <c r="J2" s="362"/>
      <c r="K2" s="362"/>
    </row>
    <row r="3" spans="1:13" ht="19.95" customHeight="1">
      <c r="A3" s="1049" t="s">
        <v>1153</v>
      </c>
      <c r="B3" s="629"/>
      <c r="C3" s="351"/>
      <c r="D3" s="351"/>
      <c r="E3" s="351"/>
      <c r="F3" s="351"/>
      <c r="G3" s="362"/>
      <c r="H3" s="362"/>
      <c r="I3" s="627"/>
      <c r="J3" s="627"/>
      <c r="K3" s="627"/>
    </row>
    <row r="4" spans="1:13" ht="19.95" customHeight="1">
      <c r="A4" s="352" t="s">
        <v>135</v>
      </c>
      <c r="B4" s="627"/>
      <c r="C4" s="362"/>
      <c r="D4" s="355"/>
      <c r="E4" s="355"/>
      <c r="F4" s="354"/>
      <c r="G4" s="354"/>
      <c r="H4" s="362"/>
      <c r="I4" s="627"/>
      <c r="J4" s="627"/>
      <c r="K4" s="627"/>
    </row>
    <row r="5" spans="1:13" ht="19.95" customHeight="1">
      <c r="A5" s="361" t="s">
        <v>136</v>
      </c>
      <c r="B5" s="627"/>
      <c r="C5" s="362"/>
      <c r="D5" s="365"/>
      <c r="E5" s="355"/>
      <c r="F5" s="364" t="s">
        <v>77</v>
      </c>
      <c r="G5" s="365"/>
      <c r="H5" s="365" t="s">
        <v>78</v>
      </c>
      <c r="I5" s="355"/>
      <c r="J5" s="354" t="s">
        <v>79</v>
      </c>
      <c r="K5" s="354"/>
    </row>
    <row r="6" spans="1:13" ht="19.95" customHeight="1" thickBot="1">
      <c r="A6" s="1295" t="s">
        <v>80</v>
      </c>
      <c r="B6" s="1295"/>
      <c r="C6" s="1295"/>
      <c r="D6" s="355"/>
      <c r="E6" s="355"/>
      <c r="F6" s="354"/>
      <c r="G6" s="630"/>
      <c r="H6" s="811"/>
      <c r="I6" s="631"/>
      <c r="J6" s="631"/>
      <c r="K6" s="632" t="s">
        <v>71</v>
      </c>
    </row>
    <row r="7" spans="1:13" ht="18.350000000000001" thickTop="1">
      <c r="A7" s="1296" t="s">
        <v>12</v>
      </c>
      <c r="B7" s="1299" t="s">
        <v>1</v>
      </c>
      <c r="C7" s="1300"/>
      <c r="D7" s="1303" t="s">
        <v>6</v>
      </c>
      <c r="E7" s="1296" t="s">
        <v>61</v>
      </c>
      <c r="F7" s="1305" t="s">
        <v>62</v>
      </c>
      <c r="G7" s="1306"/>
      <c r="H7" s="1305" t="s">
        <v>7</v>
      </c>
      <c r="I7" s="1306"/>
      <c r="J7" s="668" t="s">
        <v>65</v>
      </c>
      <c r="K7" s="1296" t="s">
        <v>8</v>
      </c>
    </row>
    <row r="8" spans="1:13" ht="18.350000000000001" thickBot="1">
      <c r="A8" s="1297"/>
      <c r="B8" s="1301"/>
      <c r="C8" s="1302"/>
      <c r="D8" s="1304"/>
      <c r="E8" s="1297"/>
      <c r="F8" s="672" t="s">
        <v>15</v>
      </c>
      <c r="G8" s="672" t="s">
        <v>16</v>
      </c>
      <c r="H8" s="981" t="s">
        <v>15</v>
      </c>
      <c r="I8" s="672" t="s">
        <v>16</v>
      </c>
      <c r="J8" s="672" t="s">
        <v>14</v>
      </c>
      <c r="K8" s="1297"/>
    </row>
    <row r="9" spans="1:13" ht="18.350000000000001" thickTop="1">
      <c r="A9" s="634"/>
      <c r="B9" s="377" t="s">
        <v>137</v>
      </c>
      <c r="C9" s="635"/>
      <c r="D9" s="379"/>
      <c r="E9" s="380"/>
      <c r="F9" s="636"/>
      <c r="G9" s="636"/>
      <c r="H9" s="379"/>
      <c r="I9" s="636"/>
      <c r="J9" s="636"/>
      <c r="K9" s="381"/>
      <c r="M9" s="386" t="e">
        <f>+#REF!-J9</f>
        <v>#REF!</v>
      </c>
    </row>
    <row r="10" spans="1:13">
      <c r="A10" s="634"/>
      <c r="B10" s="691" t="s">
        <v>138</v>
      </c>
      <c r="C10" s="635"/>
      <c r="D10" s="379"/>
      <c r="E10" s="380"/>
      <c r="F10" s="636"/>
      <c r="G10" s="636"/>
      <c r="H10" s="379"/>
      <c r="I10" s="636"/>
      <c r="J10" s="636"/>
      <c r="K10" s="381"/>
      <c r="M10" s="386" t="e">
        <f>+#REF!-J10</f>
        <v>#REF!</v>
      </c>
    </row>
    <row r="11" spans="1:13">
      <c r="A11" s="382">
        <v>1</v>
      </c>
      <c r="B11" s="692" t="s">
        <v>139</v>
      </c>
      <c r="C11" s="639"/>
      <c r="D11" s="384"/>
      <c r="E11" s="385"/>
      <c r="F11" s="641"/>
      <c r="G11" s="641"/>
      <c r="H11" s="384"/>
      <c r="I11" s="641"/>
      <c r="J11" s="641"/>
      <c r="K11" s="383"/>
      <c r="M11" s="386" t="e">
        <f>+#REF!-J11</f>
        <v>#REF!</v>
      </c>
    </row>
    <row r="12" spans="1:13">
      <c r="A12" s="382">
        <v>2</v>
      </c>
      <c r="B12" s="692" t="s">
        <v>166</v>
      </c>
      <c r="C12" s="639"/>
      <c r="D12" s="384"/>
      <c r="E12" s="382"/>
      <c r="F12" s="641"/>
      <c r="G12" s="641"/>
      <c r="H12" s="384"/>
      <c r="I12" s="641"/>
      <c r="J12" s="641"/>
      <c r="K12" s="383"/>
      <c r="M12" s="386" t="e">
        <f>+#REF!-J12</f>
        <v>#REF!</v>
      </c>
    </row>
    <row r="13" spans="1:13">
      <c r="A13" s="382">
        <v>3</v>
      </c>
      <c r="B13" s="692" t="s">
        <v>175</v>
      </c>
      <c r="C13" s="639"/>
      <c r="D13" s="384"/>
      <c r="E13" s="382"/>
      <c r="F13" s="641"/>
      <c r="G13" s="641"/>
      <c r="H13" s="384"/>
      <c r="I13" s="641"/>
      <c r="J13" s="641"/>
      <c r="K13" s="383"/>
      <c r="M13" s="386" t="e">
        <f>+#REF!-J13</f>
        <v>#REF!</v>
      </c>
    </row>
    <row r="14" spans="1:13">
      <c r="A14" s="382">
        <v>4</v>
      </c>
      <c r="B14" s="692" t="s">
        <v>177</v>
      </c>
      <c r="C14" s="639"/>
      <c r="D14" s="387"/>
      <c r="E14" s="382"/>
      <c r="F14" s="641"/>
      <c r="G14" s="641"/>
      <c r="H14" s="384"/>
      <c r="I14" s="641"/>
      <c r="J14" s="641"/>
      <c r="K14" s="383"/>
      <c r="M14" s="386" t="e">
        <f>+#REF!-J14</f>
        <v>#REF!</v>
      </c>
    </row>
    <row r="15" spans="1:13">
      <c r="A15" s="382">
        <v>5</v>
      </c>
      <c r="B15" s="692" t="s">
        <v>220</v>
      </c>
      <c r="C15" s="639"/>
      <c r="D15" s="387"/>
      <c r="E15" s="382"/>
      <c r="F15" s="641"/>
      <c r="G15" s="641"/>
      <c r="H15" s="384"/>
      <c r="I15" s="641"/>
      <c r="J15" s="641"/>
      <c r="K15" s="383"/>
      <c r="M15" s="386" t="e">
        <f>+#REF!-J15</f>
        <v>#REF!</v>
      </c>
    </row>
    <row r="16" spans="1:13">
      <c r="A16" s="382">
        <v>6</v>
      </c>
      <c r="B16" s="692" t="s">
        <v>229</v>
      </c>
      <c r="C16" s="639"/>
      <c r="D16" s="387"/>
      <c r="E16" s="382"/>
      <c r="F16" s="641"/>
      <c r="G16" s="641"/>
      <c r="H16" s="812"/>
      <c r="I16" s="641"/>
      <c r="J16" s="641"/>
      <c r="K16" s="383"/>
      <c r="M16" s="386" t="e">
        <f>+#REF!-J16</f>
        <v>#REF!</v>
      </c>
    </row>
    <row r="17" spans="1:13">
      <c r="A17" s="382">
        <v>7</v>
      </c>
      <c r="B17" s="642" t="s">
        <v>236</v>
      </c>
      <c r="C17" s="649"/>
      <c r="D17" s="387"/>
      <c r="E17" s="640"/>
      <c r="F17" s="641"/>
      <c r="G17" s="641"/>
      <c r="H17" s="384"/>
      <c r="I17" s="641"/>
      <c r="J17" s="641"/>
      <c r="K17" s="383"/>
      <c r="M17" s="386" t="e">
        <f>+#REF!-J17</f>
        <v>#REF!</v>
      </c>
    </row>
    <row r="18" spans="1:13">
      <c r="A18" s="382">
        <v>8</v>
      </c>
      <c r="B18" s="693" t="s">
        <v>240</v>
      </c>
      <c r="C18" s="649"/>
      <c r="D18" s="387"/>
      <c r="E18" s="640"/>
      <c r="F18" s="641"/>
      <c r="G18" s="641"/>
      <c r="H18" s="384"/>
      <c r="I18" s="641"/>
      <c r="J18" s="641"/>
      <c r="K18" s="385"/>
      <c r="M18" s="386" t="e">
        <f>+#REF!-J18</f>
        <v>#REF!</v>
      </c>
    </row>
    <row r="19" spans="1:13">
      <c r="A19" s="382">
        <v>9</v>
      </c>
      <c r="B19" s="694" t="s">
        <v>245</v>
      </c>
      <c r="C19" s="639"/>
      <c r="D19" s="387"/>
      <c r="E19" s="382"/>
      <c r="F19" s="641"/>
      <c r="G19" s="641"/>
      <c r="H19" s="384"/>
      <c r="I19" s="641"/>
      <c r="J19" s="641"/>
      <c r="K19" s="385"/>
      <c r="M19" s="386" t="e">
        <f>+#REF!-J19</f>
        <v>#REF!</v>
      </c>
    </row>
    <row r="20" spans="1:13">
      <c r="A20" s="637">
        <v>10</v>
      </c>
      <c r="B20" s="642" t="s">
        <v>255</v>
      </c>
      <c r="C20" s="649"/>
      <c r="D20" s="384"/>
      <c r="E20" s="640"/>
      <c r="F20" s="641"/>
      <c r="G20" s="641"/>
      <c r="H20" s="384"/>
      <c r="I20" s="641"/>
      <c r="J20" s="641"/>
      <c r="K20" s="385"/>
      <c r="M20" s="386" t="e">
        <f>+#REF!-J20</f>
        <v>#REF!</v>
      </c>
    </row>
    <row r="21" spans="1:13">
      <c r="A21" s="637">
        <v>11</v>
      </c>
      <c r="B21" s="642" t="s">
        <v>260</v>
      </c>
      <c r="C21" s="649"/>
      <c r="D21" s="384"/>
      <c r="E21" s="640"/>
      <c r="F21" s="641"/>
      <c r="G21" s="641"/>
      <c r="H21" s="384"/>
      <c r="I21" s="641"/>
      <c r="J21" s="641"/>
      <c r="K21" s="385"/>
      <c r="M21" s="386" t="e">
        <f>+#REF!-J21</f>
        <v>#REF!</v>
      </c>
    </row>
    <row r="22" spans="1:13">
      <c r="A22" s="637">
        <v>12</v>
      </c>
      <c r="B22" s="642" t="s">
        <v>140</v>
      </c>
      <c r="C22" s="649"/>
      <c r="D22" s="384"/>
      <c r="E22" s="640"/>
      <c r="F22" s="641"/>
      <c r="G22" s="641"/>
      <c r="H22" s="384"/>
      <c r="I22" s="641"/>
      <c r="J22" s="641"/>
      <c r="K22" s="385"/>
      <c r="M22" s="386" t="e">
        <f>+#REF!-J22</f>
        <v>#REF!</v>
      </c>
    </row>
    <row r="23" spans="1:13">
      <c r="A23" s="637">
        <v>13</v>
      </c>
      <c r="B23" s="642" t="s">
        <v>1624</v>
      </c>
      <c r="C23" s="649"/>
      <c r="D23" s="384"/>
      <c r="E23" s="640"/>
      <c r="F23" s="641"/>
      <c r="G23" s="641"/>
      <c r="H23" s="384"/>
      <c r="I23" s="641"/>
      <c r="J23" s="641"/>
      <c r="K23" s="385"/>
      <c r="M23" s="386"/>
    </row>
    <row r="24" spans="1:13">
      <c r="A24" s="637"/>
      <c r="B24" s="642"/>
      <c r="C24" s="649"/>
      <c r="D24" s="384"/>
      <c r="E24" s="640"/>
      <c r="F24" s="641"/>
      <c r="G24" s="641"/>
      <c r="H24" s="384"/>
      <c r="I24" s="641"/>
      <c r="J24" s="641"/>
      <c r="K24" s="385"/>
      <c r="M24" s="386"/>
    </row>
    <row r="25" spans="1:13" ht="18.350000000000001" thickBot="1">
      <c r="A25" s="637"/>
      <c r="B25" s="644"/>
      <c r="C25" s="645"/>
      <c r="D25" s="813"/>
      <c r="E25" s="646"/>
      <c r="F25" s="647"/>
      <c r="G25" s="647"/>
      <c r="H25" s="813"/>
      <c r="I25" s="647"/>
      <c r="J25" s="647"/>
      <c r="K25" s="385"/>
      <c r="M25" s="386" t="e">
        <f>+#REF!-J25</f>
        <v>#REF!</v>
      </c>
    </row>
    <row r="26" spans="1:13" ht="18.7" thickTop="1" thickBot="1">
      <c r="A26" s="656"/>
      <c r="B26" s="1293" t="s">
        <v>1644</v>
      </c>
      <c r="C26" s="1294"/>
      <c r="D26" s="814"/>
      <c r="E26" s="656"/>
      <c r="F26" s="657"/>
      <c r="G26" s="657"/>
      <c r="H26" s="814"/>
      <c r="I26" s="657"/>
      <c r="J26" s="658"/>
      <c r="K26" s="659"/>
      <c r="M26" s="386" t="e">
        <f>+#REF!-J26</f>
        <v>#REF!</v>
      </c>
    </row>
    <row r="27" spans="1:13" ht="18.350000000000001" thickTop="1">
      <c r="A27" s="1050"/>
      <c r="B27" s="1051" t="s">
        <v>138</v>
      </c>
      <c r="C27" s="1052"/>
      <c r="D27" s="1053"/>
      <c r="E27" s="380"/>
      <c r="F27" s="1001"/>
      <c r="G27" s="1001"/>
      <c r="H27" s="1001"/>
      <c r="I27" s="1001"/>
      <c r="J27" s="1001"/>
      <c r="K27" s="381"/>
      <c r="M27" s="386" t="e">
        <f>+#REF!-J27</f>
        <v>#REF!</v>
      </c>
    </row>
    <row r="28" spans="1:13">
      <c r="A28" s="1050">
        <v>1</v>
      </c>
      <c r="B28" s="1054" t="s">
        <v>139</v>
      </c>
      <c r="C28" s="1052"/>
      <c r="D28" s="1053"/>
      <c r="E28" s="380"/>
      <c r="F28" s="1001"/>
      <c r="G28" s="1001"/>
      <c r="H28" s="1001"/>
      <c r="I28" s="1001"/>
      <c r="J28" s="1001"/>
      <c r="K28" s="381"/>
      <c r="M28" s="386" t="e">
        <f>+#REF!-J28</f>
        <v>#REF!</v>
      </c>
    </row>
    <row r="29" spans="1:13">
      <c r="A29" s="643"/>
      <c r="B29" s="989" t="s">
        <v>145</v>
      </c>
      <c r="C29" s="649"/>
      <c r="D29" s="1055"/>
      <c r="E29" s="382"/>
      <c r="F29" s="988"/>
      <c r="G29" s="988"/>
      <c r="H29" s="988"/>
      <c r="I29" s="988"/>
      <c r="J29" s="988"/>
      <c r="K29" s="383"/>
      <c r="M29" s="386" t="e">
        <f>+#REF!-J29</f>
        <v>#REF!</v>
      </c>
    </row>
    <row r="30" spans="1:13">
      <c r="A30" s="643"/>
      <c r="B30" s="989" t="s">
        <v>146</v>
      </c>
      <c r="C30" s="649"/>
      <c r="D30" s="815"/>
      <c r="E30" s="991" t="s">
        <v>147</v>
      </c>
      <c r="F30" s="992"/>
      <c r="G30" s="1056"/>
      <c r="H30" s="992"/>
      <c r="I30" s="1056"/>
      <c r="J30" s="988"/>
      <c r="K30" s="383"/>
      <c r="M30" s="386" t="e">
        <f>+#REF!-J30</f>
        <v>#REF!</v>
      </c>
    </row>
    <row r="31" spans="1:13">
      <c r="A31" s="643"/>
      <c r="B31" s="989" t="s">
        <v>1391</v>
      </c>
      <c r="C31" s="649"/>
      <c r="D31" s="815"/>
      <c r="E31" s="991" t="s">
        <v>147</v>
      </c>
      <c r="F31" s="992"/>
      <c r="G31" s="1056"/>
      <c r="H31" s="992"/>
      <c r="I31" s="1056"/>
      <c r="J31" s="988"/>
      <c r="K31" s="383"/>
      <c r="M31" s="386" t="e">
        <f>+#REF!-J31</f>
        <v>#REF!</v>
      </c>
    </row>
    <row r="32" spans="1:13" ht="19.5" customHeight="1">
      <c r="A32" s="643"/>
      <c r="B32" s="989" t="s">
        <v>1392</v>
      </c>
      <c r="C32" s="649"/>
      <c r="D32" s="815"/>
      <c r="E32" s="991" t="s">
        <v>147</v>
      </c>
      <c r="F32" s="992"/>
      <c r="G32" s="1056"/>
      <c r="H32" s="992"/>
      <c r="I32" s="1056"/>
      <c r="J32" s="988"/>
      <c r="K32" s="383"/>
      <c r="M32" s="386" t="e">
        <f>+#REF!-J32</f>
        <v>#REF!</v>
      </c>
    </row>
    <row r="33" spans="1:13" ht="20.100000000000001" customHeight="1">
      <c r="A33" s="634"/>
      <c r="B33" s="989" t="s">
        <v>148</v>
      </c>
      <c r="C33" s="649"/>
      <c r="D33" s="815"/>
      <c r="E33" s="991"/>
      <c r="F33" s="992"/>
      <c r="G33" s="1056"/>
      <c r="H33" s="992"/>
      <c r="I33" s="1056"/>
      <c r="J33" s="1001"/>
      <c r="K33" s="381"/>
      <c r="M33" s="386" t="e">
        <f>+#REF!-J33</f>
        <v>#REF!</v>
      </c>
    </row>
    <row r="34" spans="1:13" ht="19.5" customHeight="1">
      <c r="A34" s="1057"/>
      <c r="B34" s="989" t="s">
        <v>149</v>
      </c>
      <c r="C34" s="649"/>
      <c r="D34" s="815"/>
      <c r="E34" s="991"/>
      <c r="F34" s="992"/>
      <c r="G34" s="1056"/>
      <c r="H34" s="992"/>
      <c r="I34" s="1056"/>
      <c r="J34" s="1056"/>
      <c r="K34" s="1058"/>
      <c r="M34" s="386" t="e">
        <f>+#REF!-J34</f>
        <v>#REF!</v>
      </c>
    </row>
    <row r="35" spans="1:13" ht="20.100000000000001" customHeight="1">
      <c r="A35" s="643"/>
      <c r="B35" s="989" t="s">
        <v>150</v>
      </c>
      <c r="C35" s="639"/>
      <c r="D35" s="815"/>
      <c r="E35" s="991"/>
      <c r="F35" s="992"/>
      <c r="G35" s="1056"/>
      <c r="H35" s="992"/>
      <c r="I35" s="1056"/>
      <c r="J35" s="988"/>
      <c r="K35" s="383"/>
      <c r="M35" s="386" t="e">
        <f>+#REF!-J35</f>
        <v>#REF!</v>
      </c>
    </row>
    <row r="36" spans="1:13">
      <c r="A36" s="1057"/>
      <c r="B36" s="989" t="s">
        <v>1393</v>
      </c>
      <c r="C36" s="649"/>
      <c r="D36" s="815"/>
      <c r="E36" s="991" t="s">
        <v>147</v>
      </c>
      <c r="F36" s="992"/>
      <c r="G36" s="1056"/>
      <c r="H36" s="992"/>
      <c r="I36" s="1056"/>
      <c r="J36" s="1056"/>
      <c r="K36" s="1058"/>
      <c r="M36" s="386" t="e">
        <f>+#REF!-J36</f>
        <v>#REF!</v>
      </c>
    </row>
    <row r="37" spans="1:13">
      <c r="A37" s="643"/>
      <c r="B37" s="989" t="s">
        <v>151</v>
      </c>
      <c r="C37" s="649"/>
      <c r="D37" s="815"/>
      <c r="E37" s="991"/>
      <c r="F37" s="992"/>
      <c r="G37" s="1056"/>
      <c r="H37" s="992"/>
      <c r="I37" s="1056"/>
      <c r="J37" s="988"/>
      <c r="K37" s="385"/>
      <c r="M37" s="386" t="e">
        <f>+#REF!-J37</f>
        <v>#REF!</v>
      </c>
    </row>
    <row r="38" spans="1:13">
      <c r="A38" s="1057"/>
      <c r="B38" s="989" t="s">
        <v>1394</v>
      </c>
      <c r="C38" s="1059"/>
      <c r="D38" s="815"/>
      <c r="E38" s="991"/>
      <c r="F38" s="992"/>
      <c r="G38" s="1056"/>
      <c r="H38" s="992"/>
      <c r="I38" s="1056"/>
      <c r="J38" s="1056"/>
      <c r="K38" s="1060"/>
      <c r="M38" s="386" t="e">
        <f>+#REF!-J38</f>
        <v>#REF!</v>
      </c>
    </row>
    <row r="39" spans="1:13" s="662" customFormat="1">
      <c r="A39" s="1057"/>
      <c r="B39" s="989" t="s">
        <v>1395</v>
      </c>
      <c r="C39" s="1059"/>
      <c r="D39" s="815"/>
      <c r="E39" s="991" t="s">
        <v>147</v>
      </c>
      <c r="F39" s="992"/>
      <c r="G39" s="1056"/>
      <c r="H39" s="992"/>
      <c r="I39" s="1056"/>
      <c r="J39" s="1056"/>
      <c r="K39" s="1060"/>
      <c r="M39" s="386" t="e">
        <f>+#REF!-J39</f>
        <v>#REF!</v>
      </c>
    </row>
    <row r="40" spans="1:13" s="662" customFormat="1">
      <c r="A40" s="1057"/>
      <c r="B40" s="989" t="s">
        <v>149</v>
      </c>
      <c r="C40" s="1059"/>
      <c r="D40" s="815"/>
      <c r="E40" s="991"/>
      <c r="F40" s="992"/>
      <c r="G40" s="1056"/>
      <c r="H40" s="992"/>
      <c r="I40" s="1056"/>
      <c r="J40" s="1056"/>
      <c r="K40" s="1060"/>
      <c r="M40" s="386" t="e">
        <f>+#REF!-J40</f>
        <v>#REF!</v>
      </c>
    </row>
    <row r="41" spans="1:13" s="662" customFormat="1">
      <c r="A41" s="1057"/>
      <c r="B41" s="989" t="s">
        <v>150</v>
      </c>
      <c r="C41" s="1059"/>
      <c r="D41" s="815"/>
      <c r="E41" s="991"/>
      <c r="F41" s="992"/>
      <c r="G41" s="1056"/>
      <c r="H41" s="992"/>
      <c r="I41" s="1056"/>
      <c r="J41" s="1056"/>
      <c r="K41" s="1060"/>
      <c r="M41" s="386" t="e">
        <f>+#REF!-J41</f>
        <v>#REF!</v>
      </c>
    </row>
    <row r="42" spans="1:13" s="662" customFormat="1">
      <c r="A42" s="1057"/>
      <c r="B42" s="989" t="s">
        <v>1396</v>
      </c>
      <c r="C42" s="1059"/>
      <c r="D42" s="815"/>
      <c r="E42" s="991"/>
      <c r="F42" s="992"/>
      <c r="G42" s="1056"/>
      <c r="H42" s="992"/>
      <c r="I42" s="1056"/>
      <c r="J42" s="1056"/>
      <c r="K42" s="1060"/>
      <c r="M42" s="386" t="e">
        <f>+#REF!-J42</f>
        <v>#REF!</v>
      </c>
    </row>
    <row r="43" spans="1:13" s="662" customFormat="1">
      <c r="A43" s="1057"/>
      <c r="B43" s="989" t="s">
        <v>1397</v>
      </c>
      <c r="C43" s="1059"/>
      <c r="D43" s="815"/>
      <c r="E43" s="991" t="s">
        <v>147</v>
      </c>
      <c r="F43" s="992"/>
      <c r="G43" s="1056"/>
      <c r="H43" s="992"/>
      <c r="I43" s="1056"/>
      <c r="J43" s="1056"/>
      <c r="K43" s="1060"/>
      <c r="M43" s="386" t="e">
        <f>+#REF!-J43</f>
        <v>#REF!</v>
      </c>
    </row>
    <row r="44" spans="1:13" s="662" customFormat="1">
      <c r="A44" s="1057"/>
      <c r="B44" s="989" t="s">
        <v>1398</v>
      </c>
      <c r="C44" s="1059"/>
      <c r="D44" s="815"/>
      <c r="E44" s="991" t="s">
        <v>147</v>
      </c>
      <c r="F44" s="992"/>
      <c r="G44" s="1056"/>
      <c r="H44" s="992"/>
      <c r="I44" s="1056"/>
      <c r="J44" s="1056"/>
      <c r="K44" s="1060"/>
      <c r="M44" s="386" t="e">
        <f>+#REF!-J44</f>
        <v>#REF!</v>
      </c>
    </row>
    <row r="45" spans="1:13" s="662" customFormat="1">
      <c r="A45" s="1057"/>
      <c r="B45" s="989" t="s">
        <v>1399</v>
      </c>
      <c r="C45" s="1059"/>
      <c r="D45" s="815"/>
      <c r="E45" s="991" t="s">
        <v>147</v>
      </c>
      <c r="F45" s="992"/>
      <c r="G45" s="1056"/>
      <c r="H45" s="992"/>
      <c r="I45" s="1056"/>
      <c r="J45" s="1056"/>
      <c r="K45" s="1060"/>
      <c r="M45" s="386" t="e">
        <f>+#REF!-J45</f>
        <v>#REF!</v>
      </c>
    </row>
    <row r="46" spans="1:13" s="662" customFormat="1">
      <c r="A46" s="1057"/>
      <c r="B46" s="989" t="s">
        <v>1400</v>
      </c>
      <c r="C46" s="1059"/>
      <c r="D46" s="815"/>
      <c r="E46" s="991" t="s">
        <v>147</v>
      </c>
      <c r="F46" s="992"/>
      <c r="G46" s="1056"/>
      <c r="H46" s="992"/>
      <c r="I46" s="1056"/>
      <c r="J46" s="1056"/>
      <c r="K46" s="1060"/>
      <c r="M46" s="386" t="e">
        <f>+#REF!-J46</f>
        <v>#REF!</v>
      </c>
    </row>
    <row r="47" spans="1:13" s="662" customFormat="1">
      <c r="A47" s="1057"/>
      <c r="B47" s="989" t="s">
        <v>1401</v>
      </c>
      <c r="C47" s="1059"/>
      <c r="D47" s="815"/>
      <c r="E47" s="991" t="s">
        <v>147</v>
      </c>
      <c r="F47" s="992"/>
      <c r="G47" s="1056"/>
      <c r="H47" s="992"/>
      <c r="I47" s="1056"/>
      <c r="J47" s="1056"/>
      <c r="K47" s="1060"/>
      <c r="M47" s="386" t="e">
        <f>+#REF!-J47</f>
        <v>#REF!</v>
      </c>
    </row>
    <row r="48" spans="1:13" s="662" customFormat="1">
      <c r="A48" s="643"/>
      <c r="B48" s="1061" t="s">
        <v>152</v>
      </c>
      <c r="C48" s="649"/>
      <c r="D48" s="1055"/>
      <c r="E48" s="382"/>
      <c r="F48" s="1062"/>
      <c r="G48" s="988"/>
      <c r="H48" s="1062"/>
      <c r="I48" s="988"/>
      <c r="J48" s="988"/>
      <c r="K48" s="383"/>
      <c r="M48" s="386" t="e">
        <f>+#REF!-J48</f>
        <v>#REF!</v>
      </c>
    </row>
    <row r="49" spans="1:13">
      <c r="A49" s="643"/>
      <c r="B49" s="989" t="s">
        <v>153</v>
      </c>
      <c r="C49" s="649"/>
      <c r="D49" s="815"/>
      <c r="E49" s="991" t="s">
        <v>147</v>
      </c>
      <c r="F49" s="992"/>
      <c r="G49" s="1056"/>
      <c r="H49" s="992"/>
      <c r="I49" s="988"/>
      <c r="J49" s="988"/>
      <c r="K49" s="383"/>
      <c r="M49" s="386" t="e">
        <f>+#REF!-J49</f>
        <v>#REF!</v>
      </c>
    </row>
    <row r="50" spans="1:13">
      <c r="A50" s="643"/>
      <c r="B50" s="989" t="s">
        <v>154</v>
      </c>
      <c r="C50" s="649"/>
      <c r="D50" s="815"/>
      <c r="E50" s="991" t="s">
        <v>147</v>
      </c>
      <c r="F50" s="992"/>
      <c r="G50" s="1056"/>
      <c r="H50" s="992"/>
      <c r="I50" s="988"/>
      <c r="J50" s="988"/>
      <c r="K50" s="383"/>
      <c r="M50" s="386" t="e">
        <f>+#REF!-J50</f>
        <v>#REF!</v>
      </c>
    </row>
    <row r="51" spans="1:13">
      <c r="A51" s="1057"/>
      <c r="B51" s="989" t="s">
        <v>1402</v>
      </c>
      <c r="C51" s="1059"/>
      <c r="D51" s="815"/>
      <c r="E51" s="991" t="s">
        <v>147</v>
      </c>
      <c r="F51" s="992"/>
      <c r="G51" s="1056"/>
      <c r="H51" s="992"/>
      <c r="I51" s="1056"/>
      <c r="J51" s="1056"/>
      <c r="K51" s="1060"/>
      <c r="M51" s="386" t="e">
        <f>+#REF!-J51</f>
        <v>#REF!</v>
      </c>
    </row>
    <row r="52" spans="1:13">
      <c r="A52" s="1057"/>
      <c r="B52" s="989" t="s">
        <v>1400</v>
      </c>
      <c r="C52" s="1059"/>
      <c r="D52" s="815"/>
      <c r="E52" s="991" t="s">
        <v>147</v>
      </c>
      <c r="F52" s="992"/>
      <c r="G52" s="1056"/>
      <c r="H52" s="992"/>
      <c r="I52" s="1056"/>
      <c r="J52" s="1056"/>
      <c r="K52" s="1060"/>
      <c r="M52" s="386" t="e">
        <f>+#REF!-J52</f>
        <v>#REF!</v>
      </c>
    </row>
    <row r="53" spans="1:13" s="662" customFormat="1">
      <c r="A53" s="1057"/>
      <c r="B53" s="989" t="s">
        <v>1401</v>
      </c>
      <c r="C53" s="1059"/>
      <c r="D53" s="815"/>
      <c r="E53" s="991" t="s">
        <v>147</v>
      </c>
      <c r="F53" s="992"/>
      <c r="G53" s="1056"/>
      <c r="H53" s="992"/>
      <c r="I53" s="1056"/>
      <c r="J53" s="1056"/>
      <c r="K53" s="1060"/>
      <c r="M53" s="386" t="e">
        <f>+#REF!-J53</f>
        <v>#REF!</v>
      </c>
    </row>
    <row r="54" spans="1:13" s="662" customFormat="1">
      <c r="A54" s="1057"/>
      <c r="B54" s="989" t="s">
        <v>155</v>
      </c>
      <c r="C54" s="649"/>
      <c r="D54" s="815"/>
      <c r="E54" s="991"/>
      <c r="F54" s="992"/>
      <c r="G54" s="1056"/>
      <c r="H54" s="992"/>
      <c r="I54" s="1056"/>
      <c r="J54" s="1056"/>
      <c r="K54" s="1060"/>
      <c r="M54" s="386" t="e">
        <f>+#REF!-J54</f>
        <v>#REF!</v>
      </c>
    </row>
    <row r="55" spans="1:13" s="662" customFormat="1">
      <c r="A55" s="643"/>
      <c r="B55" s="989" t="s">
        <v>1403</v>
      </c>
      <c r="C55" s="649"/>
      <c r="D55" s="815"/>
      <c r="E55" s="991" t="s">
        <v>147</v>
      </c>
      <c r="F55" s="992"/>
      <c r="G55" s="1056"/>
      <c r="H55" s="992"/>
      <c r="I55" s="988"/>
      <c r="J55" s="1000"/>
      <c r="K55" s="385"/>
      <c r="M55" s="386" t="e">
        <f>+#REF!-J55</f>
        <v>#REF!</v>
      </c>
    </row>
    <row r="56" spans="1:13" s="662" customFormat="1">
      <c r="A56" s="643"/>
      <c r="B56" s="989" t="s">
        <v>1404</v>
      </c>
      <c r="C56" s="649"/>
      <c r="D56" s="815"/>
      <c r="E56" s="991" t="s">
        <v>147</v>
      </c>
      <c r="F56" s="992"/>
      <c r="G56" s="1056"/>
      <c r="H56" s="992"/>
      <c r="I56" s="988"/>
      <c r="J56" s="1000"/>
      <c r="K56" s="385"/>
      <c r="M56" s="386" t="e">
        <f>+#REF!-J56</f>
        <v>#REF!</v>
      </c>
    </row>
    <row r="57" spans="1:13" s="662" customFormat="1">
      <c r="A57" s="643"/>
      <c r="B57" s="989" t="s">
        <v>1405</v>
      </c>
      <c r="C57" s="649"/>
      <c r="D57" s="815"/>
      <c r="E57" s="991" t="s">
        <v>147</v>
      </c>
      <c r="F57" s="992"/>
      <c r="G57" s="1056"/>
      <c r="H57" s="992"/>
      <c r="I57" s="988"/>
      <c r="J57" s="1000"/>
      <c r="K57" s="385"/>
      <c r="M57" s="386" t="e">
        <f>+#REF!-J57</f>
        <v>#REF!</v>
      </c>
    </row>
    <row r="58" spans="1:13" s="662" customFormat="1">
      <c r="A58" s="643"/>
      <c r="B58" s="989" t="s">
        <v>1406</v>
      </c>
      <c r="C58" s="649"/>
      <c r="D58" s="815"/>
      <c r="E58" s="991" t="s">
        <v>147</v>
      </c>
      <c r="F58" s="992"/>
      <c r="G58" s="1056"/>
      <c r="H58" s="992"/>
      <c r="I58" s="988"/>
      <c r="J58" s="1000"/>
      <c r="K58" s="385"/>
      <c r="M58" s="386" t="e">
        <f>+#REF!-J58</f>
        <v>#REF!</v>
      </c>
    </row>
    <row r="59" spans="1:13" s="662" customFormat="1">
      <c r="A59" s="643"/>
      <c r="B59" s="989" t="s">
        <v>156</v>
      </c>
      <c r="C59" s="649"/>
      <c r="D59" s="815"/>
      <c r="E59" s="991"/>
      <c r="F59" s="992"/>
      <c r="G59" s="1056"/>
      <c r="H59" s="992"/>
      <c r="I59" s="988"/>
      <c r="J59" s="988"/>
      <c r="K59" s="385"/>
      <c r="M59" s="386" t="e">
        <f>+#REF!-J59</f>
        <v>#REF!</v>
      </c>
    </row>
    <row r="60" spans="1:13" s="662" customFormat="1">
      <c r="A60" s="643"/>
      <c r="B60" s="989" t="s">
        <v>1407</v>
      </c>
      <c r="C60" s="649"/>
      <c r="D60" s="815"/>
      <c r="E60" s="991" t="s">
        <v>147</v>
      </c>
      <c r="F60" s="992"/>
      <c r="G60" s="1056"/>
      <c r="H60" s="992"/>
      <c r="I60" s="988"/>
      <c r="J60" s="988"/>
      <c r="K60" s="385"/>
      <c r="M60" s="386" t="e">
        <f>+#REF!-J60</f>
        <v>#REF!</v>
      </c>
    </row>
    <row r="61" spans="1:13" s="662" customFormat="1">
      <c r="A61" s="643"/>
      <c r="B61" s="989" t="s">
        <v>1408</v>
      </c>
      <c r="C61" s="649"/>
      <c r="D61" s="815"/>
      <c r="E61" s="991" t="s">
        <v>147</v>
      </c>
      <c r="F61" s="992"/>
      <c r="G61" s="1056"/>
      <c r="H61" s="992"/>
      <c r="I61" s="988"/>
      <c r="J61" s="988"/>
      <c r="K61" s="385"/>
      <c r="M61" s="386" t="e">
        <f>+#REF!-J61</f>
        <v>#REF!</v>
      </c>
    </row>
    <row r="62" spans="1:13">
      <c r="A62" s="643"/>
      <c r="B62" s="989" t="s">
        <v>1409</v>
      </c>
      <c r="C62" s="649"/>
      <c r="D62" s="815"/>
      <c r="E62" s="991" t="s">
        <v>147</v>
      </c>
      <c r="F62" s="992"/>
      <c r="G62" s="1056"/>
      <c r="H62" s="992"/>
      <c r="I62" s="988"/>
      <c r="J62" s="988"/>
      <c r="K62" s="385"/>
      <c r="M62" s="386" t="e">
        <f>+#REF!-J62</f>
        <v>#REF!</v>
      </c>
    </row>
    <row r="63" spans="1:13" s="662" customFormat="1">
      <c r="A63" s="643"/>
      <c r="B63" s="989" t="s">
        <v>1410</v>
      </c>
      <c r="C63" s="649"/>
      <c r="D63" s="815"/>
      <c r="E63" s="991" t="s">
        <v>147</v>
      </c>
      <c r="F63" s="992"/>
      <c r="G63" s="1056"/>
      <c r="H63" s="992"/>
      <c r="I63" s="988"/>
      <c r="J63" s="988"/>
      <c r="K63" s="385"/>
      <c r="M63" s="386" t="e">
        <f>+#REF!-J63</f>
        <v>#REF!</v>
      </c>
    </row>
    <row r="64" spans="1:13" s="662" customFormat="1">
      <c r="A64" s="643"/>
      <c r="B64" s="989" t="s">
        <v>1411</v>
      </c>
      <c r="C64" s="649"/>
      <c r="D64" s="815"/>
      <c r="E64" s="991" t="s">
        <v>147</v>
      </c>
      <c r="F64" s="992"/>
      <c r="G64" s="1056"/>
      <c r="H64" s="992"/>
      <c r="I64" s="988"/>
      <c r="J64" s="988"/>
      <c r="K64" s="385"/>
      <c r="M64" s="386" t="e">
        <f>+#REF!-J64</f>
        <v>#REF!</v>
      </c>
    </row>
    <row r="65" spans="1:13" s="662" customFormat="1">
      <c r="A65" s="643"/>
      <c r="B65" s="989" t="s">
        <v>1412</v>
      </c>
      <c r="C65" s="649"/>
      <c r="D65" s="815"/>
      <c r="E65" s="991" t="s">
        <v>147</v>
      </c>
      <c r="F65" s="992"/>
      <c r="G65" s="1056"/>
      <c r="H65" s="992"/>
      <c r="I65" s="988"/>
      <c r="J65" s="988"/>
      <c r="K65" s="385"/>
      <c r="M65" s="386" t="e">
        <f>+#REF!-J65</f>
        <v>#REF!</v>
      </c>
    </row>
    <row r="66" spans="1:13" s="662" customFormat="1">
      <c r="A66" s="643"/>
      <c r="B66" s="989" t="s">
        <v>1413</v>
      </c>
      <c r="C66" s="649"/>
      <c r="D66" s="815"/>
      <c r="E66" s="991" t="s">
        <v>147</v>
      </c>
      <c r="F66" s="992"/>
      <c r="G66" s="1056"/>
      <c r="H66" s="992"/>
      <c r="I66" s="988"/>
      <c r="J66" s="988"/>
      <c r="K66" s="385"/>
      <c r="M66" s="386" t="e">
        <f>+#REF!-J66</f>
        <v>#REF!</v>
      </c>
    </row>
    <row r="67" spans="1:13" s="662" customFormat="1">
      <c r="A67" s="643"/>
      <c r="B67" s="989" t="s">
        <v>1414</v>
      </c>
      <c r="C67" s="649"/>
      <c r="D67" s="815"/>
      <c r="E67" s="991" t="s">
        <v>147</v>
      </c>
      <c r="F67" s="992"/>
      <c r="G67" s="1056"/>
      <c r="H67" s="992"/>
      <c r="I67" s="988"/>
      <c r="J67" s="988"/>
      <c r="K67" s="385"/>
      <c r="M67" s="386" t="e">
        <f>+#REF!-J67</f>
        <v>#REF!</v>
      </c>
    </row>
    <row r="68" spans="1:13" s="662" customFormat="1">
      <c r="A68" s="643"/>
      <c r="B68" s="989" t="s">
        <v>1415</v>
      </c>
      <c r="C68" s="649"/>
      <c r="D68" s="815"/>
      <c r="E68" s="991" t="s">
        <v>147</v>
      </c>
      <c r="F68" s="992"/>
      <c r="G68" s="1056"/>
      <c r="H68" s="992"/>
      <c r="I68" s="988"/>
      <c r="J68" s="988"/>
      <c r="K68" s="385"/>
      <c r="M68" s="386" t="e">
        <f>+#REF!-J68</f>
        <v>#REF!</v>
      </c>
    </row>
    <row r="69" spans="1:13" s="662" customFormat="1">
      <c r="A69" s="643"/>
      <c r="B69" s="989" t="s">
        <v>1416</v>
      </c>
      <c r="C69" s="649"/>
      <c r="D69" s="815"/>
      <c r="E69" s="991" t="s">
        <v>147</v>
      </c>
      <c r="F69" s="992"/>
      <c r="G69" s="1056"/>
      <c r="H69" s="992"/>
      <c r="I69" s="988"/>
      <c r="J69" s="988"/>
      <c r="K69" s="385"/>
      <c r="M69" s="386" t="e">
        <f>+#REF!-J69</f>
        <v>#REF!</v>
      </c>
    </row>
    <row r="70" spans="1:13" s="662" customFormat="1">
      <c r="A70" s="643"/>
      <c r="B70" s="989" t="s">
        <v>1417</v>
      </c>
      <c r="C70" s="649"/>
      <c r="D70" s="815"/>
      <c r="E70" s="991" t="s">
        <v>147</v>
      </c>
      <c r="F70" s="992"/>
      <c r="G70" s="1056"/>
      <c r="H70" s="992"/>
      <c r="I70" s="988"/>
      <c r="J70" s="988"/>
      <c r="K70" s="385"/>
      <c r="M70" s="386" t="e">
        <f>+#REF!-J70</f>
        <v>#REF!</v>
      </c>
    </row>
    <row r="71" spans="1:13" s="662" customFormat="1">
      <c r="A71" s="643"/>
      <c r="B71" s="989" t="s">
        <v>1418</v>
      </c>
      <c r="C71" s="649"/>
      <c r="D71" s="815"/>
      <c r="E71" s="991"/>
      <c r="F71" s="992"/>
      <c r="G71" s="1056"/>
      <c r="H71" s="992"/>
      <c r="I71" s="988"/>
      <c r="J71" s="988"/>
      <c r="K71" s="385"/>
      <c r="M71" s="386" t="e">
        <f>+#REF!-J71</f>
        <v>#REF!</v>
      </c>
    </row>
    <row r="72" spans="1:13" s="662" customFormat="1">
      <c r="A72" s="643"/>
      <c r="B72" s="989" t="s">
        <v>1419</v>
      </c>
      <c r="C72" s="649"/>
      <c r="D72" s="815"/>
      <c r="E72" s="991" t="s">
        <v>147</v>
      </c>
      <c r="F72" s="992"/>
      <c r="G72" s="1056"/>
      <c r="H72" s="992"/>
      <c r="I72" s="988"/>
      <c r="J72" s="988"/>
      <c r="K72" s="385"/>
      <c r="M72" s="386" t="e">
        <f>+#REF!-J72</f>
        <v>#REF!</v>
      </c>
    </row>
    <row r="73" spans="1:13" s="662" customFormat="1">
      <c r="A73" s="643"/>
      <c r="B73" s="989" t="s">
        <v>1420</v>
      </c>
      <c r="C73" s="649"/>
      <c r="D73" s="815"/>
      <c r="E73" s="991" t="s">
        <v>147</v>
      </c>
      <c r="F73" s="992"/>
      <c r="G73" s="1056"/>
      <c r="H73" s="992"/>
      <c r="I73" s="988"/>
      <c r="J73" s="988"/>
      <c r="K73" s="385"/>
      <c r="M73" s="386" t="e">
        <f>+#REF!-J73</f>
        <v>#REF!</v>
      </c>
    </row>
    <row r="74" spans="1:13" s="662" customFormat="1">
      <c r="A74" s="643"/>
      <c r="B74" s="989" t="s">
        <v>1421</v>
      </c>
      <c r="C74" s="649"/>
      <c r="D74" s="815"/>
      <c r="E74" s="991" t="s">
        <v>147</v>
      </c>
      <c r="F74" s="992"/>
      <c r="G74" s="1056"/>
      <c r="H74" s="992"/>
      <c r="I74" s="988"/>
      <c r="J74" s="988"/>
      <c r="K74" s="385"/>
      <c r="M74" s="386" t="e">
        <f>+#REF!-J74</f>
        <v>#REF!</v>
      </c>
    </row>
    <row r="75" spans="1:13" s="662" customFormat="1">
      <c r="A75" s="643"/>
      <c r="B75" s="989" t="s">
        <v>1422</v>
      </c>
      <c r="C75" s="649"/>
      <c r="D75" s="815"/>
      <c r="E75" s="991"/>
      <c r="F75" s="992"/>
      <c r="G75" s="1056"/>
      <c r="H75" s="992"/>
      <c r="I75" s="988"/>
      <c r="J75" s="988"/>
      <c r="K75" s="385"/>
      <c r="M75" s="386" t="e">
        <f>+#REF!-J75</f>
        <v>#REF!</v>
      </c>
    </row>
    <row r="76" spans="1:13" s="662" customFormat="1">
      <c r="A76" s="643"/>
      <c r="B76" s="989" t="s">
        <v>1423</v>
      </c>
      <c r="C76" s="649"/>
      <c r="D76" s="815"/>
      <c r="E76" s="991" t="s">
        <v>147</v>
      </c>
      <c r="F76" s="992"/>
      <c r="G76" s="1056"/>
      <c r="H76" s="992"/>
      <c r="I76" s="988"/>
      <c r="J76" s="988"/>
      <c r="K76" s="385"/>
      <c r="M76" s="386" t="e">
        <f>+#REF!-J76</f>
        <v>#REF!</v>
      </c>
    </row>
    <row r="77" spans="1:13" s="662" customFormat="1">
      <c r="A77" s="643"/>
      <c r="B77" s="989" t="s">
        <v>1424</v>
      </c>
      <c r="C77" s="649"/>
      <c r="D77" s="815"/>
      <c r="E77" s="991" t="s">
        <v>147</v>
      </c>
      <c r="F77" s="992"/>
      <c r="G77" s="1056"/>
      <c r="H77" s="992"/>
      <c r="I77" s="988"/>
      <c r="J77" s="988"/>
      <c r="K77" s="385"/>
      <c r="M77" s="386" t="e">
        <f>+#REF!-J77</f>
        <v>#REF!</v>
      </c>
    </row>
    <row r="78" spans="1:13" s="662" customFormat="1">
      <c r="A78" s="643"/>
      <c r="B78" s="989" t="s">
        <v>1425</v>
      </c>
      <c r="C78" s="649"/>
      <c r="D78" s="815"/>
      <c r="E78" s="991" t="s">
        <v>147</v>
      </c>
      <c r="F78" s="992"/>
      <c r="G78" s="1056"/>
      <c r="H78" s="992"/>
      <c r="I78" s="988"/>
      <c r="J78" s="1000"/>
      <c r="K78" s="385"/>
      <c r="M78" s="386" t="e">
        <f>+#REF!-J78</f>
        <v>#REF!</v>
      </c>
    </row>
    <row r="79" spans="1:13" s="662" customFormat="1">
      <c r="A79" s="643"/>
      <c r="B79" s="989" t="s">
        <v>1426</v>
      </c>
      <c r="C79" s="649"/>
      <c r="D79" s="815"/>
      <c r="E79" s="991" t="s">
        <v>147</v>
      </c>
      <c r="F79" s="992"/>
      <c r="G79" s="1056"/>
      <c r="H79" s="992"/>
      <c r="I79" s="988"/>
      <c r="J79" s="1000"/>
      <c r="K79" s="385"/>
      <c r="M79" s="386" t="e">
        <f>+#REF!-J79</f>
        <v>#REF!</v>
      </c>
    </row>
    <row r="80" spans="1:13" s="662" customFormat="1">
      <c r="A80" s="1063"/>
      <c r="B80" s="989" t="s">
        <v>1427</v>
      </c>
      <c r="C80" s="1064"/>
      <c r="D80" s="815"/>
      <c r="E80" s="991"/>
      <c r="F80" s="992"/>
      <c r="G80" s="1056"/>
      <c r="H80" s="992"/>
      <c r="I80" s="1065"/>
      <c r="J80" s="1065"/>
      <c r="K80" s="1066"/>
      <c r="M80" s="386" t="e">
        <f>+#REF!-J80</f>
        <v>#REF!</v>
      </c>
    </row>
    <row r="81" spans="1:13">
      <c r="A81" s="692"/>
      <c r="B81" s="989" t="s">
        <v>1428</v>
      </c>
      <c r="C81" s="649"/>
      <c r="D81" s="815"/>
      <c r="E81" s="991" t="s">
        <v>147</v>
      </c>
      <c r="F81" s="992"/>
      <c r="G81" s="1056"/>
      <c r="H81" s="992"/>
      <c r="I81" s="988"/>
      <c r="J81" s="1000"/>
      <c r="K81" s="988"/>
      <c r="M81" s="386" t="e">
        <f>+#REF!-J81</f>
        <v>#REF!</v>
      </c>
    </row>
    <row r="82" spans="1:13" s="662" customFormat="1">
      <c r="A82" s="692"/>
      <c r="B82" s="989" t="s">
        <v>1429</v>
      </c>
      <c r="C82" s="649"/>
      <c r="D82" s="815"/>
      <c r="E82" s="991" t="s">
        <v>147</v>
      </c>
      <c r="F82" s="992"/>
      <c r="G82" s="1056"/>
      <c r="H82" s="992"/>
      <c r="I82" s="988"/>
      <c r="J82" s="1000"/>
      <c r="K82" s="988"/>
      <c r="M82" s="386" t="e">
        <f>+#REF!-J82</f>
        <v>#REF!</v>
      </c>
    </row>
    <row r="83" spans="1:13" s="662" customFormat="1">
      <c r="A83" s="692"/>
      <c r="B83" s="989" t="s">
        <v>1430</v>
      </c>
      <c r="C83" s="649"/>
      <c r="D83" s="815"/>
      <c r="E83" s="991" t="s">
        <v>147</v>
      </c>
      <c r="F83" s="992"/>
      <c r="G83" s="1056"/>
      <c r="H83" s="992"/>
      <c r="I83" s="988"/>
      <c r="J83" s="1000"/>
      <c r="K83" s="988"/>
      <c r="M83" s="386" t="e">
        <f>+#REF!-J83</f>
        <v>#REF!</v>
      </c>
    </row>
    <row r="84" spans="1:13" s="662" customFormat="1">
      <c r="A84" s="692"/>
      <c r="B84" s="989" t="s">
        <v>1431</v>
      </c>
      <c r="C84" s="649"/>
      <c r="D84" s="815"/>
      <c r="E84" s="991" t="s">
        <v>147</v>
      </c>
      <c r="F84" s="992"/>
      <c r="G84" s="1056"/>
      <c r="H84" s="992"/>
      <c r="I84" s="988"/>
      <c r="J84" s="1000"/>
      <c r="K84" s="988"/>
      <c r="M84" s="386" t="e">
        <f>+#REF!-J84</f>
        <v>#REF!</v>
      </c>
    </row>
    <row r="85" spans="1:13">
      <c r="A85" s="692"/>
      <c r="B85" s="989" t="s">
        <v>1432</v>
      </c>
      <c r="C85" s="649"/>
      <c r="D85" s="815"/>
      <c r="E85" s="991" t="s">
        <v>147</v>
      </c>
      <c r="F85" s="992"/>
      <c r="G85" s="1056"/>
      <c r="H85" s="992"/>
      <c r="I85" s="988"/>
      <c r="J85" s="1000"/>
      <c r="K85" s="988"/>
      <c r="M85" s="386" t="e">
        <f>+#REF!-J85</f>
        <v>#REF!</v>
      </c>
    </row>
    <row r="86" spans="1:13">
      <c r="A86" s="692"/>
      <c r="B86" s="989" t="s">
        <v>1433</v>
      </c>
      <c r="C86" s="649"/>
      <c r="D86" s="815"/>
      <c r="E86" s="991" t="s">
        <v>147</v>
      </c>
      <c r="F86" s="992"/>
      <c r="G86" s="1056"/>
      <c r="H86" s="992"/>
      <c r="I86" s="988"/>
      <c r="J86" s="1000"/>
      <c r="K86" s="988"/>
      <c r="M86" s="386" t="e">
        <f>+#REF!-J86</f>
        <v>#REF!</v>
      </c>
    </row>
    <row r="87" spans="1:13">
      <c r="A87" s="692"/>
      <c r="B87" s="989" t="s">
        <v>1434</v>
      </c>
      <c r="C87" s="649"/>
      <c r="D87" s="815"/>
      <c r="E87" s="991" t="s">
        <v>147</v>
      </c>
      <c r="F87" s="992"/>
      <c r="G87" s="1056"/>
      <c r="H87" s="992"/>
      <c r="I87" s="988"/>
      <c r="J87" s="1000"/>
      <c r="K87" s="988"/>
      <c r="M87" s="386" t="e">
        <f>+#REF!-J87</f>
        <v>#REF!</v>
      </c>
    </row>
    <row r="88" spans="1:13">
      <c r="A88" s="692"/>
      <c r="B88" s="989" t="s">
        <v>1435</v>
      </c>
      <c r="C88" s="649"/>
      <c r="D88" s="815"/>
      <c r="E88" s="991" t="s">
        <v>147</v>
      </c>
      <c r="F88" s="992"/>
      <c r="G88" s="1056"/>
      <c r="H88" s="992"/>
      <c r="I88" s="988"/>
      <c r="J88" s="1000"/>
      <c r="K88" s="988"/>
      <c r="M88" s="386" t="e">
        <f>+#REF!-J88</f>
        <v>#REF!</v>
      </c>
    </row>
    <row r="89" spans="1:13">
      <c r="A89" s="692"/>
      <c r="B89" s="989" t="s">
        <v>1436</v>
      </c>
      <c r="C89" s="649"/>
      <c r="D89" s="815"/>
      <c r="E89" s="991" t="s">
        <v>147</v>
      </c>
      <c r="F89" s="992"/>
      <c r="G89" s="1056"/>
      <c r="H89" s="992"/>
      <c r="I89" s="988"/>
      <c r="J89" s="1000"/>
      <c r="K89" s="988"/>
      <c r="M89" s="386" t="e">
        <f>+#REF!-J89</f>
        <v>#REF!</v>
      </c>
    </row>
    <row r="90" spans="1:13">
      <c r="A90" s="692"/>
      <c r="B90" s="989" t="s">
        <v>1437</v>
      </c>
      <c r="C90" s="649"/>
      <c r="D90" s="815"/>
      <c r="E90" s="991" t="s">
        <v>147</v>
      </c>
      <c r="F90" s="992"/>
      <c r="G90" s="1056"/>
      <c r="H90" s="992"/>
      <c r="I90" s="988"/>
      <c r="J90" s="1000"/>
      <c r="K90" s="988"/>
      <c r="M90" s="386" t="e">
        <f>+#REF!-J90</f>
        <v>#REF!</v>
      </c>
    </row>
    <row r="91" spans="1:13">
      <c r="A91" s="692"/>
      <c r="B91" s="989" t="s">
        <v>1438</v>
      </c>
      <c r="C91" s="649"/>
      <c r="D91" s="815"/>
      <c r="E91" s="991" t="s">
        <v>147</v>
      </c>
      <c r="F91" s="992"/>
      <c r="G91" s="1056"/>
      <c r="H91" s="992"/>
      <c r="I91" s="988"/>
      <c r="J91" s="1000"/>
      <c r="K91" s="988"/>
      <c r="M91" s="386" t="e">
        <f>+#REF!-J91</f>
        <v>#REF!</v>
      </c>
    </row>
    <row r="92" spans="1:13">
      <c r="A92" s="692"/>
      <c r="B92" s="989" t="s">
        <v>1439</v>
      </c>
      <c r="C92" s="649"/>
      <c r="D92" s="815"/>
      <c r="E92" s="991" t="s">
        <v>147</v>
      </c>
      <c r="F92" s="992"/>
      <c r="G92" s="1056"/>
      <c r="H92" s="992"/>
      <c r="I92" s="988"/>
      <c r="J92" s="1000"/>
      <c r="K92" s="988"/>
      <c r="M92" s="386" t="e">
        <f>+#REF!-J92</f>
        <v>#REF!</v>
      </c>
    </row>
    <row r="93" spans="1:13">
      <c r="A93" s="692"/>
      <c r="B93" s="989" t="s">
        <v>1440</v>
      </c>
      <c r="C93" s="649"/>
      <c r="D93" s="815"/>
      <c r="E93" s="991" t="s">
        <v>147</v>
      </c>
      <c r="F93" s="992"/>
      <c r="G93" s="1056"/>
      <c r="H93" s="992"/>
      <c r="I93" s="988"/>
      <c r="J93" s="1000"/>
      <c r="K93" s="988"/>
      <c r="M93" s="386" t="e">
        <f>+#REF!-J93</f>
        <v>#REF!</v>
      </c>
    </row>
    <row r="94" spans="1:13">
      <c r="A94" s="692"/>
      <c r="B94" s="989" t="s">
        <v>1441</v>
      </c>
      <c r="C94" s="649"/>
      <c r="D94" s="815"/>
      <c r="E94" s="991" t="s">
        <v>147</v>
      </c>
      <c r="F94" s="992"/>
      <c r="G94" s="1056"/>
      <c r="H94" s="992"/>
      <c r="I94" s="988"/>
      <c r="J94" s="1000"/>
      <c r="K94" s="988"/>
      <c r="M94" s="386" t="e">
        <f>+#REF!-J94</f>
        <v>#REF!</v>
      </c>
    </row>
    <row r="95" spans="1:13">
      <c r="A95" s="692"/>
      <c r="B95" s="989" t="s">
        <v>1442</v>
      </c>
      <c r="C95" s="649"/>
      <c r="D95" s="815"/>
      <c r="E95" s="991" t="s">
        <v>147</v>
      </c>
      <c r="F95" s="992"/>
      <c r="G95" s="1056"/>
      <c r="H95" s="992"/>
      <c r="I95" s="988"/>
      <c r="J95" s="1000"/>
      <c r="K95" s="988"/>
      <c r="M95" s="386" t="e">
        <f>+#REF!-J95</f>
        <v>#REF!</v>
      </c>
    </row>
    <row r="96" spans="1:13" s="662" customFormat="1">
      <c r="A96" s="692"/>
      <c r="B96" s="989" t="s">
        <v>1443</v>
      </c>
      <c r="C96" s="649"/>
      <c r="D96" s="815"/>
      <c r="E96" s="991" t="s">
        <v>147</v>
      </c>
      <c r="F96" s="992"/>
      <c r="G96" s="1056"/>
      <c r="H96" s="992"/>
      <c r="I96" s="988"/>
      <c r="J96" s="1000"/>
      <c r="K96" s="988"/>
      <c r="M96" s="386" t="e">
        <f>+#REF!-J96</f>
        <v>#REF!</v>
      </c>
    </row>
    <row r="97" spans="1:13">
      <c r="A97" s="1057"/>
      <c r="B97" s="1291" t="s">
        <v>1444</v>
      </c>
      <c r="C97" s="1292"/>
      <c r="D97" s="815"/>
      <c r="E97" s="991"/>
      <c r="F97" s="992"/>
      <c r="G97" s="1056"/>
      <c r="H97" s="992"/>
      <c r="I97" s="1056"/>
      <c r="J97" s="1067"/>
      <c r="K97" s="1056"/>
      <c r="M97" s="386" t="e">
        <f>+#REF!-J97</f>
        <v>#REF!</v>
      </c>
    </row>
    <row r="98" spans="1:13">
      <c r="A98" s="1057"/>
      <c r="B98" s="1291" t="s">
        <v>1445</v>
      </c>
      <c r="C98" s="1292"/>
      <c r="D98" s="815"/>
      <c r="E98" s="991" t="s">
        <v>147</v>
      </c>
      <c r="F98" s="992"/>
      <c r="G98" s="1056"/>
      <c r="H98" s="992"/>
      <c r="I98" s="988"/>
      <c r="J98" s="1000"/>
      <c r="K98" s="1056"/>
      <c r="M98" s="386" t="e">
        <f>+#REF!-J98</f>
        <v>#REF!</v>
      </c>
    </row>
    <row r="99" spans="1:13">
      <c r="A99" s="1057"/>
      <c r="B99" s="1291" t="s">
        <v>157</v>
      </c>
      <c r="C99" s="1292"/>
      <c r="D99" s="815"/>
      <c r="E99" s="991" t="s">
        <v>147</v>
      </c>
      <c r="F99" s="992"/>
      <c r="G99" s="1056"/>
      <c r="H99" s="992"/>
      <c r="I99" s="988"/>
      <c r="J99" s="1000"/>
      <c r="K99" s="1056"/>
      <c r="M99" s="386" t="e">
        <f>+#REF!-J99</f>
        <v>#REF!</v>
      </c>
    </row>
    <row r="100" spans="1:13">
      <c r="A100" s="1057"/>
      <c r="B100" s="1291" t="s">
        <v>158</v>
      </c>
      <c r="C100" s="1292"/>
      <c r="D100" s="815"/>
      <c r="E100" s="991" t="s">
        <v>147</v>
      </c>
      <c r="F100" s="992"/>
      <c r="G100" s="1056"/>
      <c r="H100" s="992"/>
      <c r="I100" s="988"/>
      <c r="J100" s="1000"/>
      <c r="K100" s="1056"/>
      <c r="M100" s="386" t="e">
        <f>+#REF!-J100</f>
        <v>#REF!</v>
      </c>
    </row>
    <row r="101" spans="1:13">
      <c r="A101" s="1057"/>
      <c r="B101" s="1291" t="s">
        <v>1446</v>
      </c>
      <c r="C101" s="1292"/>
      <c r="D101" s="815"/>
      <c r="E101" s="991" t="s">
        <v>147</v>
      </c>
      <c r="F101" s="992"/>
      <c r="G101" s="1056"/>
      <c r="H101" s="992"/>
      <c r="I101" s="988"/>
      <c r="J101" s="1000"/>
      <c r="K101" s="1056"/>
      <c r="M101" s="386" t="e">
        <f>+#REF!-J101</f>
        <v>#REF!</v>
      </c>
    </row>
    <row r="102" spans="1:13">
      <c r="A102" s="1057"/>
      <c r="B102" s="1291" t="s">
        <v>1447</v>
      </c>
      <c r="C102" s="1292"/>
      <c r="D102" s="815"/>
      <c r="E102" s="991" t="s">
        <v>147</v>
      </c>
      <c r="F102" s="992"/>
      <c r="G102" s="1056"/>
      <c r="H102" s="992"/>
      <c r="I102" s="988"/>
      <c r="J102" s="1000"/>
      <c r="K102" s="1056"/>
      <c r="M102" s="386" t="e">
        <f>+#REF!-J102</f>
        <v>#REF!</v>
      </c>
    </row>
    <row r="103" spans="1:13">
      <c r="A103" s="1057"/>
      <c r="B103" s="1291" t="s">
        <v>159</v>
      </c>
      <c r="C103" s="1292"/>
      <c r="D103" s="815"/>
      <c r="E103" s="991" t="s">
        <v>147</v>
      </c>
      <c r="F103" s="992"/>
      <c r="G103" s="1056"/>
      <c r="H103" s="992"/>
      <c r="I103" s="988"/>
      <c r="J103" s="1000"/>
      <c r="K103" s="1056"/>
      <c r="M103" s="386" t="e">
        <f>+#REF!-J103</f>
        <v>#REF!</v>
      </c>
    </row>
    <row r="104" spans="1:13">
      <c r="A104" s="1057"/>
      <c r="B104" s="1291" t="s">
        <v>160</v>
      </c>
      <c r="C104" s="1292"/>
      <c r="D104" s="815"/>
      <c r="E104" s="991" t="s">
        <v>147</v>
      </c>
      <c r="F104" s="992"/>
      <c r="G104" s="1056"/>
      <c r="H104" s="992"/>
      <c r="I104" s="988"/>
      <c r="J104" s="1000"/>
      <c r="K104" s="1056"/>
      <c r="M104" s="386" t="e">
        <f>+#REF!-J104</f>
        <v>#REF!</v>
      </c>
    </row>
    <row r="105" spans="1:13" ht="20.100000000000001" customHeight="1">
      <c r="A105" s="1057"/>
      <c r="B105" s="1291" t="s">
        <v>161</v>
      </c>
      <c r="C105" s="1292"/>
      <c r="D105" s="815"/>
      <c r="E105" s="991" t="s">
        <v>147</v>
      </c>
      <c r="F105" s="992"/>
      <c r="G105" s="1056"/>
      <c r="H105" s="992"/>
      <c r="I105" s="988"/>
      <c r="J105" s="1000"/>
      <c r="K105" s="1056"/>
      <c r="M105" s="386" t="e">
        <f>+#REF!-J105</f>
        <v>#REF!</v>
      </c>
    </row>
    <row r="106" spans="1:13" ht="20.100000000000001" customHeight="1">
      <c r="A106" s="1057"/>
      <c r="B106" s="1291" t="s">
        <v>1448</v>
      </c>
      <c r="C106" s="1292"/>
      <c r="D106" s="815"/>
      <c r="E106" s="991" t="s">
        <v>147</v>
      </c>
      <c r="F106" s="992"/>
      <c r="G106" s="1056"/>
      <c r="H106" s="992"/>
      <c r="I106" s="988"/>
      <c r="J106" s="1000"/>
      <c r="K106" s="1056"/>
      <c r="M106" s="386" t="e">
        <f>+#REF!-J106</f>
        <v>#REF!</v>
      </c>
    </row>
    <row r="107" spans="1:13" ht="20.100000000000001" customHeight="1">
      <c r="A107" s="1057"/>
      <c r="B107" s="1291" t="s">
        <v>162</v>
      </c>
      <c r="C107" s="1292"/>
      <c r="D107" s="815"/>
      <c r="E107" s="991" t="s">
        <v>147</v>
      </c>
      <c r="F107" s="992"/>
      <c r="G107" s="1056"/>
      <c r="H107" s="992"/>
      <c r="I107" s="988"/>
      <c r="J107" s="1000"/>
      <c r="K107" s="1056"/>
      <c r="M107" s="386" t="e">
        <f>+#REF!-J107</f>
        <v>#REF!</v>
      </c>
    </row>
    <row r="108" spans="1:13">
      <c r="A108" s="1057"/>
      <c r="B108" s="1291" t="s">
        <v>163</v>
      </c>
      <c r="C108" s="1292"/>
      <c r="D108" s="815"/>
      <c r="E108" s="991" t="s">
        <v>147</v>
      </c>
      <c r="F108" s="992"/>
      <c r="G108" s="1056"/>
      <c r="H108" s="992"/>
      <c r="I108" s="988"/>
      <c r="J108" s="1000"/>
      <c r="K108" s="1056"/>
      <c r="M108" s="386" t="e">
        <f>+#REF!-J108</f>
        <v>#REF!</v>
      </c>
    </row>
    <row r="109" spans="1:13">
      <c r="A109" s="1002"/>
      <c r="B109" s="989" t="s">
        <v>1449</v>
      </c>
      <c r="C109" s="1068"/>
      <c r="D109" s="815"/>
      <c r="E109" s="991"/>
      <c r="F109" s="992"/>
      <c r="G109" s="1056"/>
      <c r="H109" s="992"/>
      <c r="I109" s="1056"/>
      <c r="J109" s="1056"/>
      <c r="K109" s="385"/>
      <c r="M109" s="386" t="e">
        <f>+#REF!-J109</f>
        <v>#REF!</v>
      </c>
    </row>
    <row r="110" spans="1:13">
      <c r="A110" s="1057"/>
      <c r="B110" s="1291" t="s">
        <v>1450</v>
      </c>
      <c r="C110" s="1292"/>
      <c r="D110" s="815"/>
      <c r="E110" s="991" t="s">
        <v>147</v>
      </c>
      <c r="F110" s="992"/>
      <c r="G110" s="1056"/>
      <c r="H110" s="992"/>
      <c r="I110" s="988"/>
      <c r="J110" s="1000"/>
      <c r="K110" s="1056"/>
      <c r="M110" s="386" t="e">
        <f>+#REF!-J110</f>
        <v>#REF!</v>
      </c>
    </row>
    <row r="111" spans="1:13">
      <c r="A111" s="1057"/>
      <c r="B111" s="1291" t="s">
        <v>1451</v>
      </c>
      <c r="C111" s="1292"/>
      <c r="D111" s="815"/>
      <c r="E111" s="991" t="s">
        <v>147</v>
      </c>
      <c r="F111" s="992"/>
      <c r="G111" s="1056"/>
      <c r="H111" s="992"/>
      <c r="I111" s="988"/>
      <c r="J111" s="1000"/>
      <c r="K111" s="1056"/>
      <c r="M111" s="386" t="e">
        <f>+#REF!-J111</f>
        <v>#REF!</v>
      </c>
    </row>
    <row r="112" spans="1:13">
      <c r="A112" s="1057"/>
      <c r="B112" s="1291" t="s">
        <v>1452</v>
      </c>
      <c r="C112" s="1292"/>
      <c r="D112" s="815"/>
      <c r="E112" s="991" t="s">
        <v>147</v>
      </c>
      <c r="F112" s="992"/>
      <c r="G112" s="1056"/>
      <c r="H112" s="992"/>
      <c r="I112" s="988"/>
      <c r="J112" s="1000"/>
      <c r="K112" s="1056"/>
      <c r="M112" s="386" t="e">
        <f>+#REF!-J112</f>
        <v>#REF!</v>
      </c>
    </row>
    <row r="113" spans="1:13">
      <c r="A113" s="1116"/>
      <c r="B113" s="1082" t="s">
        <v>1453</v>
      </c>
      <c r="C113" s="1117"/>
      <c r="D113" s="1083"/>
      <c r="E113" s="1084" t="s">
        <v>164</v>
      </c>
      <c r="F113" s="1085"/>
      <c r="G113" s="1067"/>
      <c r="H113" s="1085"/>
      <c r="I113" s="1000"/>
      <c r="J113" s="1000"/>
      <c r="K113" s="1000"/>
      <c r="M113" s="386" t="e">
        <f>+#REF!-J113</f>
        <v>#REF!</v>
      </c>
    </row>
    <row r="114" spans="1:13">
      <c r="A114" s="1120"/>
      <c r="B114" s="1123" t="s">
        <v>165</v>
      </c>
      <c r="C114" s="1124"/>
      <c r="D114" s="1125"/>
      <c r="E114" s="1126"/>
      <c r="F114" s="1127"/>
      <c r="G114" s="1127"/>
      <c r="H114" s="1127"/>
      <c r="I114" s="1127"/>
      <c r="J114" s="1127"/>
      <c r="K114" s="1127"/>
      <c r="M114" s="386" t="e">
        <f>+#REF!-J114</f>
        <v>#REF!</v>
      </c>
    </row>
    <row r="115" spans="1:13">
      <c r="A115" s="1050"/>
      <c r="B115" s="1113"/>
      <c r="C115" s="1118"/>
      <c r="D115" s="1053"/>
      <c r="E115" s="1119"/>
      <c r="F115" s="1001"/>
      <c r="G115" s="1001"/>
      <c r="H115" s="1001"/>
      <c r="I115" s="1001"/>
      <c r="J115" s="1001"/>
      <c r="K115" s="1001"/>
      <c r="M115" s="386" t="e">
        <f>+#REF!-J115</f>
        <v>#REF!</v>
      </c>
    </row>
    <row r="116" spans="1:13">
      <c r="A116" s="1070">
        <v>2</v>
      </c>
      <c r="B116" s="983" t="s">
        <v>166</v>
      </c>
      <c r="C116" s="649"/>
      <c r="D116" s="1071"/>
      <c r="E116" s="1072"/>
      <c r="F116" s="1056"/>
      <c r="G116" s="1056"/>
      <c r="H116" s="1056"/>
      <c r="I116" s="1056"/>
      <c r="J116" s="1056"/>
      <c r="K116" s="1056"/>
      <c r="M116" s="386" t="e">
        <f>+#REF!-J116</f>
        <v>#REF!</v>
      </c>
    </row>
    <row r="117" spans="1:13">
      <c r="A117" s="1069"/>
      <c r="B117" s="989" t="s">
        <v>167</v>
      </c>
      <c r="C117" s="649"/>
      <c r="D117" s="815"/>
      <c r="E117" s="991" t="s">
        <v>147</v>
      </c>
      <c r="F117" s="992"/>
      <c r="G117" s="993"/>
      <c r="H117" s="992"/>
      <c r="I117" s="988"/>
      <c r="J117" s="994"/>
      <c r="K117" s="988"/>
      <c r="M117" s="386" t="e">
        <f>+#REF!-J117</f>
        <v>#REF!</v>
      </c>
    </row>
    <row r="118" spans="1:13">
      <c r="A118" s="1069"/>
      <c r="B118" s="989" t="s">
        <v>168</v>
      </c>
      <c r="C118" s="1073"/>
      <c r="D118" s="815"/>
      <c r="E118" s="991" t="s">
        <v>147</v>
      </c>
      <c r="F118" s="992"/>
      <c r="G118" s="993"/>
      <c r="H118" s="992"/>
      <c r="I118" s="988"/>
      <c r="J118" s="994"/>
      <c r="K118" s="988"/>
      <c r="M118" s="386" t="e">
        <f>+#REF!-J118</f>
        <v>#REF!</v>
      </c>
    </row>
    <row r="119" spans="1:13">
      <c r="A119" s="1070"/>
      <c r="B119" s="989" t="s">
        <v>169</v>
      </c>
      <c r="C119" s="649"/>
      <c r="D119" s="815"/>
      <c r="E119" s="991"/>
      <c r="F119" s="992"/>
      <c r="G119" s="993"/>
      <c r="H119" s="992"/>
      <c r="I119" s="988"/>
      <c r="J119" s="994"/>
      <c r="K119" s="1056"/>
      <c r="M119" s="386" t="e">
        <f>+#REF!-J119</f>
        <v>#REF!</v>
      </c>
    </row>
    <row r="120" spans="1:13">
      <c r="A120" s="1070"/>
      <c r="B120" s="989" t="s">
        <v>1694</v>
      </c>
      <c r="C120" s="649"/>
      <c r="D120" s="815"/>
      <c r="E120" s="991" t="s">
        <v>147</v>
      </c>
      <c r="F120" s="992"/>
      <c r="G120" s="993"/>
      <c r="H120" s="992"/>
      <c r="I120" s="988"/>
      <c r="J120" s="994"/>
      <c r="K120" s="1056"/>
      <c r="M120" s="386" t="e">
        <f>+#REF!-J120</f>
        <v>#REF!</v>
      </c>
    </row>
    <row r="121" spans="1:13">
      <c r="A121" s="1070"/>
      <c r="B121" s="989" t="s">
        <v>1695</v>
      </c>
      <c r="C121" s="649"/>
      <c r="D121" s="815"/>
      <c r="E121" s="991"/>
      <c r="F121" s="992"/>
      <c r="G121" s="993"/>
      <c r="H121" s="992"/>
      <c r="I121" s="988"/>
      <c r="J121" s="994"/>
      <c r="K121" s="1056"/>
      <c r="M121" s="386" t="e">
        <f>+#REF!-J121</f>
        <v>#REF!</v>
      </c>
    </row>
    <row r="122" spans="1:13" ht="20.100000000000001" customHeight="1">
      <c r="A122" s="1069"/>
      <c r="B122" s="989" t="s">
        <v>170</v>
      </c>
      <c r="C122" s="1073"/>
      <c r="D122" s="815"/>
      <c r="E122" s="991" t="s">
        <v>147</v>
      </c>
      <c r="F122" s="992"/>
      <c r="G122" s="993"/>
      <c r="H122" s="992"/>
      <c r="I122" s="988"/>
      <c r="J122" s="994"/>
      <c r="K122" s="988"/>
      <c r="M122" s="386" t="e">
        <f>+#REF!-J122</f>
        <v>#REF!</v>
      </c>
    </row>
    <row r="123" spans="1:13" ht="20.100000000000001" customHeight="1">
      <c r="A123" s="1070"/>
      <c r="B123" s="989" t="s">
        <v>171</v>
      </c>
      <c r="C123" s="649"/>
      <c r="D123" s="815"/>
      <c r="E123" s="991" t="s">
        <v>147</v>
      </c>
      <c r="F123" s="992"/>
      <c r="G123" s="993"/>
      <c r="H123" s="992"/>
      <c r="I123" s="988"/>
      <c r="J123" s="994"/>
      <c r="K123" s="1056"/>
      <c r="M123" s="386" t="e">
        <f>+#REF!-J123</f>
        <v>#REF!</v>
      </c>
    </row>
    <row r="124" spans="1:13" ht="20.100000000000001" customHeight="1">
      <c r="A124" s="1070"/>
      <c r="B124" s="989" t="s">
        <v>172</v>
      </c>
      <c r="C124" s="649"/>
      <c r="D124" s="815"/>
      <c r="E124" s="991" t="s">
        <v>147</v>
      </c>
      <c r="F124" s="992"/>
      <c r="G124" s="993"/>
      <c r="H124" s="992"/>
      <c r="I124" s="988"/>
      <c r="J124" s="994"/>
      <c r="K124" s="1056"/>
      <c r="M124" s="386" t="e">
        <f>+#REF!-J124</f>
        <v>#REF!</v>
      </c>
    </row>
    <row r="125" spans="1:13">
      <c r="A125" s="1070"/>
      <c r="B125" s="989" t="s">
        <v>1454</v>
      </c>
      <c r="C125" s="649"/>
      <c r="D125" s="815"/>
      <c r="E125" s="991"/>
      <c r="F125" s="992"/>
      <c r="G125" s="993"/>
      <c r="H125" s="992"/>
      <c r="I125" s="988"/>
      <c r="J125" s="994"/>
      <c r="K125" s="1056"/>
      <c r="M125" s="386" t="e">
        <f>+#REF!-J125</f>
        <v>#REF!</v>
      </c>
    </row>
    <row r="126" spans="1:13">
      <c r="A126" s="1070"/>
      <c r="B126" s="989" t="s">
        <v>1455</v>
      </c>
      <c r="C126" s="649"/>
      <c r="D126" s="815"/>
      <c r="E126" s="991" t="s">
        <v>147</v>
      </c>
      <c r="F126" s="992"/>
      <c r="G126" s="993"/>
      <c r="H126" s="992"/>
      <c r="I126" s="988"/>
      <c r="J126" s="994"/>
      <c r="K126" s="1056"/>
      <c r="M126" s="386" t="e">
        <f>+#REF!-J126</f>
        <v>#REF!</v>
      </c>
    </row>
    <row r="127" spans="1:13">
      <c r="A127" s="1070"/>
      <c r="B127" s="989" t="s">
        <v>1456</v>
      </c>
      <c r="C127" s="649"/>
      <c r="D127" s="815"/>
      <c r="E127" s="991" t="s">
        <v>147</v>
      </c>
      <c r="F127" s="992"/>
      <c r="G127" s="993"/>
      <c r="H127" s="992"/>
      <c r="I127" s="988"/>
      <c r="J127" s="994"/>
      <c r="K127" s="1056"/>
      <c r="M127" s="386" t="e">
        <f>+#REF!-J127</f>
        <v>#REF!</v>
      </c>
    </row>
    <row r="128" spans="1:13" s="662" customFormat="1">
      <c r="A128" s="1070"/>
      <c r="B128" s="989" t="s">
        <v>1457</v>
      </c>
      <c r="C128" s="649"/>
      <c r="D128" s="815"/>
      <c r="E128" s="991" t="s">
        <v>147</v>
      </c>
      <c r="F128" s="992"/>
      <c r="G128" s="993"/>
      <c r="H128" s="992"/>
      <c r="I128" s="988"/>
      <c r="J128" s="994"/>
      <c r="K128" s="1056"/>
      <c r="M128" s="386" t="e">
        <f>+#REF!-J128</f>
        <v>#REF!</v>
      </c>
    </row>
    <row r="129" spans="1:15">
      <c r="A129" s="1070"/>
      <c r="B129" s="989" t="s">
        <v>1458</v>
      </c>
      <c r="C129" s="649"/>
      <c r="D129" s="815"/>
      <c r="E129" s="991" t="s">
        <v>147</v>
      </c>
      <c r="F129" s="992"/>
      <c r="G129" s="993"/>
      <c r="H129" s="992"/>
      <c r="I129" s="988"/>
      <c r="J129" s="994"/>
      <c r="K129" s="1056"/>
      <c r="M129" s="386" t="e">
        <f>+#REF!-J129</f>
        <v>#REF!</v>
      </c>
    </row>
    <row r="130" spans="1:15">
      <c r="A130" s="1070"/>
      <c r="B130" s="989" t="s">
        <v>1459</v>
      </c>
      <c r="C130" s="649"/>
      <c r="D130" s="815"/>
      <c r="E130" s="991" t="s">
        <v>147</v>
      </c>
      <c r="F130" s="992"/>
      <c r="G130" s="993"/>
      <c r="H130" s="992"/>
      <c r="I130" s="988"/>
      <c r="J130" s="994"/>
      <c r="K130" s="1056"/>
      <c r="M130" s="386" t="e">
        <f>+#REF!-J130</f>
        <v>#REF!</v>
      </c>
    </row>
    <row r="131" spans="1:15">
      <c r="A131" s="1070"/>
      <c r="B131" s="989" t="s">
        <v>1460</v>
      </c>
      <c r="C131" s="649"/>
      <c r="D131" s="815"/>
      <c r="E131" s="991" t="s">
        <v>173</v>
      </c>
      <c r="F131" s="992"/>
      <c r="G131" s="993"/>
      <c r="H131" s="992"/>
      <c r="I131" s="988"/>
      <c r="J131" s="994"/>
      <c r="K131" s="1056"/>
      <c r="M131" s="386" t="e">
        <f>+#REF!-J131</f>
        <v>#REF!</v>
      </c>
    </row>
    <row r="132" spans="1:15">
      <c r="A132" s="1070"/>
      <c r="B132" s="989" t="s">
        <v>1461</v>
      </c>
      <c r="C132" s="649"/>
      <c r="D132" s="815"/>
      <c r="E132" s="991"/>
      <c r="F132" s="992"/>
      <c r="G132" s="993"/>
      <c r="H132" s="992"/>
      <c r="I132" s="988"/>
      <c r="J132" s="994"/>
      <c r="K132" s="1056"/>
      <c r="M132" s="386" t="e">
        <f>+#REF!-J132</f>
        <v>#REF!</v>
      </c>
    </row>
    <row r="133" spans="1:15">
      <c r="A133" s="1128"/>
      <c r="B133" s="1082" t="s">
        <v>1462</v>
      </c>
      <c r="C133" s="1117"/>
      <c r="D133" s="1083"/>
      <c r="E133" s="1084" t="s">
        <v>164</v>
      </c>
      <c r="F133" s="1085"/>
      <c r="G133" s="1028"/>
      <c r="H133" s="1085"/>
      <c r="I133" s="1000"/>
      <c r="J133" s="1023"/>
      <c r="K133" s="1067"/>
      <c r="M133" s="386" t="e">
        <f>+#REF!-J133</f>
        <v>#REF!</v>
      </c>
    </row>
    <row r="134" spans="1:15">
      <c r="A134" s="1136"/>
      <c r="B134" s="1123" t="s">
        <v>174</v>
      </c>
      <c r="C134" s="1124"/>
      <c r="D134" s="1137"/>
      <c r="E134" s="1138"/>
      <c r="F134" s="1139"/>
      <c r="G134" s="1041"/>
      <c r="H134" s="1139"/>
      <c r="I134" s="1042"/>
      <c r="J134" s="1042"/>
      <c r="K134" s="1127"/>
      <c r="M134" s="386" t="e">
        <f>+#REF!-J134</f>
        <v>#REF!</v>
      </c>
    </row>
    <row r="135" spans="1:15">
      <c r="A135" s="1129"/>
      <c r="B135" s="1130"/>
      <c r="C135" s="1131"/>
      <c r="D135" s="1132"/>
      <c r="E135" s="1133"/>
      <c r="F135" s="1134"/>
      <c r="G135" s="1134"/>
      <c r="H135" s="1134"/>
      <c r="I135" s="1134"/>
      <c r="J135" s="1135"/>
      <c r="K135" s="1134"/>
      <c r="M135" s="386" t="e">
        <f>+#REF!-J135</f>
        <v>#REF!</v>
      </c>
    </row>
    <row r="136" spans="1:15">
      <c r="A136" s="1070">
        <v>3</v>
      </c>
      <c r="B136" s="983" t="s">
        <v>175</v>
      </c>
      <c r="C136" s="649"/>
      <c r="D136" s="1074"/>
      <c r="E136" s="1075"/>
      <c r="F136" s="1076"/>
      <c r="G136" s="1076"/>
      <c r="H136" s="1076"/>
      <c r="I136" s="1076"/>
      <c r="J136" s="1077"/>
      <c r="K136" s="1076"/>
      <c r="M136" s="386" t="e">
        <f>+#REF!-J136</f>
        <v>#REF!</v>
      </c>
    </row>
    <row r="137" spans="1:15">
      <c r="A137" s="1078"/>
      <c r="B137" s="989" t="s">
        <v>1463</v>
      </c>
      <c r="C137" s="649"/>
      <c r="D137" s="815"/>
      <c r="E137" s="991" t="s">
        <v>147</v>
      </c>
      <c r="F137" s="661"/>
      <c r="G137" s="996"/>
      <c r="H137" s="661"/>
      <c r="I137" s="997"/>
      <c r="J137" s="997"/>
      <c r="K137" s="1076"/>
      <c r="M137" s="386" t="e">
        <f>+#REF!-J137</f>
        <v>#REF!</v>
      </c>
    </row>
    <row r="138" spans="1:15">
      <c r="A138" s="1078"/>
      <c r="B138" s="989" t="s">
        <v>1464</v>
      </c>
      <c r="C138" s="649"/>
      <c r="D138" s="815"/>
      <c r="E138" s="991" t="s">
        <v>147</v>
      </c>
      <c r="F138" s="661"/>
      <c r="G138" s="996"/>
      <c r="H138" s="661"/>
      <c r="I138" s="997"/>
      <c r="J138" s="997"/>
      <c r="K138" s="1076"/>
      <c r="M138" s="386" t="e">
        <f>+#REF!-J138</f>
        <v>#REF!</v>
      </c>
    </row>
    <row r="139" spans="1:15">
      <c r="A139" s="1078"/>
      <c r="B139" s="989" t="s">
        <v>1465</v>
      </c>
      <c r="C139" s="649"/>
      <c r="D139" s="815"/>
      <c r="E139" s="991" t="s">
        <v>147</v>
      </c>
      <c r="F139" s="661"/>
      <c r="G139" s="996"/>
      <c r="H139" s="661"/>
      <c r="I139" s="997"/>
      <c r="J139" s="997"/>
      <c r="K139" s="1076"/>
      <c r="M139" s="386" t="e">
        <f>+#REF!-J139</f>
        <v>#REF!</v>
      </c>
    </row>
    <row r="140" spans="1:15">
      <c r="A140" s="1078"/>
      <c r="B140" s="989" t="s">
        <v>1466</v>
      </c>
      <c r="C140" s="649"/>
      <c r="D140" s="815"/>
      <c r="E140" s="991" t="s">
        <v>147</v>
      </c>
      <c r="F140" s="661"/>
      <c r="G140" s="996"/>
      <c r="H140" s="661"/>
      <c r="I140" s="997"/>
      <c r="J140" s="997"/>
      <c r="K140" s="1076"/>
      <c r="M140" s="386" t="e">
        <f>+#REF!-J140</f>
        <v>#REF!</v>
      </c>
    </row>
    <row r="141" spans="1:15" ht="20.100000000000001" customHeight="1">
      <c r="A141" s="1078"/>
      <c r="B141" s="989" t="s">
        <v>1467</v>
      </c>
      <c r="C141" s="649"/>
      <c r="D141" s="815"/>
      <c r="E141" s="991" t="s">
        <v>147</v>
      </c>
      <c r="F141" s="661"/>
      <c r="G141" s="996"/>
      <c r="H141" s="661"/>
      <c r="I141" s="997"/>
      <c r="J141" s="997"/>
      <c r="K141" s="1076"/>
      <c r="M141" s="386" t="e">
        <f>+#REF!-J141</f>
        <v>#REF!</v>
      </c>
    </row>
    <row r="142" spans="1:15">
      <c r="A142" s="1078"/>
      <c r="B142" s="989" t="s">
        <v>1468</v>
      </c>
      <c r="C142" s="649"/>
      <c r="D142" s="815"/>
      <c r="E142" s="991" t="s">
        <v>147</v>
      </c>
      <c r="F142" s="661"/>
      <c r="G142" s="996"/>
      <c r="H142" s="661"/>
      <c r="I142" s="997"/>
      <c r="J142" s="997"/>
      <c r="K142" s="1076"/>
      <c r="M142" s="386" t="e">
        <f>+#REF!-J142</f>
        <v>#REF!</v>
      </c>
      <c r="O142" s="386"/>
    </row>
    <row r="143" spans="1:15">
      <c r="A143" s="1078"/>
      <c r="B143" s="989" t="s">
        <v>1469</v>
      </c>
      <c r="C143" s="649"/>
      <c r="D143" s="815"/>
      <c r="E143" s="991" t="s">
        <v>147</v>
      </c>
      <c r="F143" s="661"/>
      <c r="G143" s="996"/>
      <c r="H143" s="661"/>
      <c r="I143" s="997"/>
      <c r="J143" s="997"/>
      <c r="K143" s="1076"/>
      <c r="M143" s="386" t="e">
        <f>+#REF!-J143</f>
        <v>#REF!</v>
      </c>
    </row>
    <row r="144" spans="1:15">
      <c r="A144" s="1078"/>
      <c r="B144" s="989" t="s">
        <v>1470</v>
      </c>
      <c r="C144" s="649"/>
      <c r="D144" s="815"/>
      <c r="E144" s="991" t="s">
        <v>147</v>
      </c>
      <c r="F144" s="661"/>
      <c r="G144" s="996"/>
      <c r="H144" s="661"/>
      <c r="I144" s="997"/>
      <c r="J144" s="997"/>
      <c r="K144" s="1076"/>
      <c r="M144" s="386" t="e">
        <f>+#REF!-J144</f>
        <v>#REF!</v>
      </c>
    </row>
    <row r="145" spans="1:13">
      <c r="A145" s="1078"/>
      <c r="B145" s="989" t="s">
        <v>1471</v>
      </c>
      <c r="C145" s="649"/>
      <c r="D145" s="815"/>
      <c r="E145" s="991" t="s">
        <v>147</v>
      </c>
      <c r="F145" s="661"/>
      <c r="G145" s="996"/>
      <c r="H145" s="661"/>
      <c r="I145" s="997"/>
      <c r="J145" s="997"/>
      <c r="K145" s="1076"/>
      <c r="M145" s="386" t="e">
        <f>+#REF!-J145</f>
        <v>#REF!</v>
      </c>
    </row>
    <row r="146" spans="1:13">
      <c r="A146" s="1078"/>
      <c r="B146" s="989" t="s">
        <v>1472</v>
      </c>
      <c r="C146" s="649"/>
      <c r="D146" s="815"/>
      <c r="E146" s="991" t="s">
        <v>147</v>
      </c>
      <c r="F146" s="661"/>
      <c r="G146" s="996"/>
      <c r="H146" s="661"/>
      <c r="I146" s="997"/>
      <c r="J146" s="997"/>
      <c r="K146" s="1076"/>
      <c r="M146" s="386" t="e">
        <f>+#REF!-J146</f>
        <v>#REF!</v>
      </c>
    </row>
    <row r="147" spans="1:13">
      <c r="A147" s="1078"/>
      <c r="B147" s="989" t="s">
        <v>1473</v>
      </c>
      <c r="C147" s="649"/>
      <c r="D147" s="815"/>
      <c r="E147" s="991" t="s">
        <v>147</v>
      </c>
      <c r="F147" s="661"/>
      <c r="G147" s="996"/>
      <c r="H147" s="661"/>
      <c r="I147" s="997"/>
      <c r="J147" s="997"/>
      <c r="K147" s="1076"/>
      <c r="M147" s="386" t="e">
        <f>+#REF!-J147</f>
        <v>#REF!</v>
      </c>
    </row>
    <row r="148" spans="1:13">
      <c r="A148" s="1078"/>
      <c r="B148" s="989" t="s">
        <v>1474</v>
      </c>
      <c r="C148" s="649"/>
      <c r="D148" s="815"/>
      <c r="E148" s="991" t="s">
        <v>147</v>
      </c>
      <c r="F148" s="661"/>
      <c r="G148" s="996"/>
      <c r="H148" s="661"/>
      <c r="I148" s="997"/>
      <c r="J148" s="997"/>
      <c r="K148" s="1076"/>
      <c r="M148" s="386" t="e">
        <f>+#REF!-J148</f>
        <v>#REF!</v>
      </c>
    </row>
    <row r="149" spans="1:13">
      <c r="A149" s="1078"/>
      <c r="B149" s="989" t="s">
        <v>1475</v>
      </c>
      <c r="C149" s="649"/>
      <c r="D149" s="815"/>
      <c r="E149" s="991" t="s">
        <v>147</v>
      </c>
      <c r="F149" s="661"/>
      <c r="G149" s="996"/>
      <c r="H149" s="661"/>
      <c r="I149" s="997"/>
      <c r="J149" s="997"/>
      <c r="K149" s="1076"/>
      <c r="M149" s="386" t="e">
        <f>+#REF!-J149</f>
        <v>#REF!</v>
      </c>
    </row>
    <row r="150" spans="1:13">
      <c r="A150" s="1078"/>
      <c r="B150" s="989" t="s">
        <v>1476</v>
      </c>
      <c r="C150" s="649"/>
      <c r="D150" s="815"/>
      <c r="E150" s="991" t="s">
        <v>147</v>
      </c>
      <c r="F150" s="661"/>
      <c r="G150" s="996"/>
      <c r="H150" s="661"/>
      <c r="I150" s="997"/>
      <c r="J150" s="997"/>
      <c r="K150" s="1076"/>
      <c r="M150" s="386" t="e">
        <f>+#REF!-J150</f>
        <v>#REF!</v>
      </c>
    </row>
    <row r="151" spans="1:13">
      <c r="A151" s="1078"/>
      <c r="B151" s="989" t="s">
        <v>1477</v>
      </c>
      <c r="C151" s="649"/>
      <c r="D151" s="815"/>
      <c r="E151" s="991" t="s">
        <v>147</v>
      </c>
      <c r="F151" s="661"/>
      <c r="G151" s="996"/>
      <c r="H151" s="661"/>
      <c r="I151" s="997"/>
      <c r="J151" s="997"/>
      <c r="K151" s="1076"/>
      <c r="M151" s="386" t="e">
        <f>+#REF!-J151</f>
        <v>#REF!</v>
      </c>
    </row>
    <row r="152" spans="1:13">
      <c r="A152" s="1078"/>
      <c r="B152" s="989" t="s">
        <v>1478</v>
      </c>
      <c r="C152" s="649"/>
      <c r="D152" s="815"/>
      <c r="E152" s="991" t="s">
        <v>147</v>
      </c>
      <c r="F152" s="661"/>
      <c r="G152" s="996"/>
      <c r="H152" s="661"/>
      <c r="I152" s="997"/>
      <c r="J152" s="997"/>
      <c r="K152" s="1076"/>
      <c r="M152" s="386" t="e">
        <f>+#REF!-J152</f>
        <v>#REF!</v>
      </c>
    </row>
    <row r="153" spans="1:13">
      <c r="A153" s="1078"/>
      <c r="B153" s="989" t="s">
        <v>1479</v>
      </c>
      <c r="C153" s="649"/>
      <c r="D153" s="815"/>
      <c r="E153" s="991" t="s">
        <v>147</v>
      </c>
      <c r="F153" s="661"/>
      <c r="G153" s="996"/>
      <c r="H153" s="661"/>
      <c r="I153" s="997"/>
      <c r="J153" s="997"/>
      <c r="K153" s="1076"/>
      <c r="M153" s="386" t="e">
        <f>+#REF!-J153</f>
        <v>#REF!</v>
      </c>
    </row>
    <row r="154" spans="1:13" s="662" customFormat="1">
      <c r="A154" s="1078"/>
      <c r="B154" s="989" t="s">
        <v>1480</v>
      </c>
      <c r="C154" s="649"/>
      <c r="D154" s="815"/>
      <c r="E154" s="991" t="s">
        <v>147</v>
      </c>
      <c r="F154" s="661"/>
      <c r="G154" s="996"/>
      <c r="H154" s="661"/>
      <c r="I154" s="997"/>
      <c r="J154" s="997"/>
      <c r="K154" s="1076"/>
      <c r="M154" s="386" t="e">
        <f>+#REF!-J154</f>
        <v>#REF!</v>
      </c>
    </row>
    <row r="155" spans="1:13">
      <c r="A155" s="1078"/>
      <c r="B155" s="989" t="s">
        <v>1481</v>
      </c>
      <c r="C155" s="649"/>
      <c r="D155" s="815"/>
      <c r="E155" s="991" t="s">
        <v>147</v>
      </c>
      <c r="F155" s="661"/>
      <c r="G155" s="996"/>
      <c r="H155" s="661"/>
      <c r="I155" s="997"/>
      <c r="J155" s="997"/>
      <c r="K155" s="1076"/>
      <c r="M155" s="386" t="e">
        <f>+#REF!-J155</f>
        <v>#REF!</v>
      </c>
    </row>
    <row r="156" spans="1:13">
      <c r="A156" s="1078"/>
      <c r="B156" s="989" t="s">
        <v>1482</v>
      </c>
      <c r="C156" s="649"/>
      <c r="D156" s="815"/>
      <c r="E156" s="991" t="s">
        <v>147</v>
      </c>
      <c r="F156" s="661"/>
      <c r="G156" s="996"/>
      <c r="H156" s="661"/>
      <c r="I156" s="997"/>
      <c r="J156" s="997"/>
      <c r="K156" s="1076"/>
      <c r="M156" s="386" t="e">
        <f>+#REF!-J156</f>
        <v>#REF!</v>
      </c>
    </row>
    <row r="157" spans="1:13">
      <c r="A157" s="1078"/>
      <c r="B157" s="989" t="s">
        <v>1483</v>
      </c>
      <c r="C157" s="649"/>
      <c r="D157" s="815"/>
      <c r="E157" s="991" t="s">
        <v>147</v>
      </c>
      <c r="F157" s="661"/>
      <c r="G157" s="996"/>
      <c r="H157" s="661"/>
      <c r="I157" s="997"/>
      <c r="J157" s="997"/>
      <c r="K157" s="1076"/>
      <c r="M157" s="386" t="e">
        <f>+#REF!-J157</f>
        <v>#REF!</v>
      </c>
    </row>
    <row r="158" spans="1:13">
      <c r="A158" s="1078"/>
      <c r="B158" s="989" t="s">
        <v>1484</v>
      </c>
      <c r="C158" s="649"/>
      <c r="D158" s="815"/>
      <c r="E158" s="991" t="s">
        <v>147</v>
      </c>
      <c r="F158" s="661"/>
      <c r="G158" s="996"/>
      <c r="H158" s="661"/>
      <c r="I158" s="997"/>
      <c r="J158" s="997"/>
      <c r="K158" s="1076"/>
      <c r="M158" s="386" t="e">
        <f>+#REF!-J158</f>
        <v>#REF!</v>
      </c>
    </row>
    <row r="159" spans="1:13">
      <c r="A159" s="1078"/>
      <c r="B159" s="989" t="s">
        <v>1485</v>
      </c>
      <c r="C159" s="649"/>
      <c r="D159" s="815"/>
      <c r="E159" s="991" t="s">
        <v>147</v>
      </c>
      <c r="F159" s="661"/>
      <c r="G159" s="996"/>
      <c r="H159" s="661"/>
      <c r="I159" s="997"/>
      <c r="J159" s="997"/>
      <c r="K159" s="1076"/>
      <c r="M159" s="386" t="e">
        <f>+#REF!-J159</f>
        <v>#REF!</v>
      </c>
    </row>
    <row r="160" spans="1:13">
      <c r="A160" s="1078"/>
      <c r="B160" s="989" t="s">
        <v>1486</v>
      </c>
      <c r="C160" s="649"/>
      <c r="D160" s="815"/>
      <c r="E160" s="991" t="s">
        <v>147</v>
      </c>
      <c r="F160" s="661"/>
      <c r="G160" s="996"/>
      <c r="H160" s="661"/>
      <c r="I160" s="997"/>
      <c r="J160" s="997"/>
      <c r="K160" s="1076"/>
      <c r="M160" s="386" t="e">
        <f>+#REF!-J160</f>
        <v>#REF!</v>
      </c>
    </row>
    <row r="161" spans="1:13">
      <c r="A161" s="1078"/>
      <c r="B161" s="989" t="s">
        <v>1487</v>
      </c>
      <c r="C161" s="649"/>
      <c r="D161" s="815"/>
      <c r="E161" s="991" t="s">
        <v>147</v>
      </c>
      <c r="F161" s="661"/>
      <c r="G161" s="996"/>
      <c r="H161" s="661"/>
      <c r="I161" s="997"/>
      <c r="J161" s="997"/>
      <c r="K161" s="1076"/>
      <c r="M161" s="386" t="e">
        <f>+#REF!-J161</f>
        <v>#REF!</v>
      </c>
    </row>
    <row r="162" spans="1:13">
      <c r="A162" s="1078"/>
      <c r="B162" s="989" t="s">
        <v>1488</v>
      </c>
      <c r="C162" s="649"/>
      <c r="D162" s="815"/>
      <c r="E162" s="991" t="s">
        <v>147</v>
      </c>
      <c r="F162" s="661"/>
      <c r="G162" s="996"/>
      <c r="H162" s="661"/>
      <c r="I162" s="997"/>
      <c r="J162" s="997"/>
      <c r="K162" s="1076"/>
      <c r="M162" s="386" t="e">
        <f>+#REF!-J162</f>
        <v>#REF!</v>
      </c>
    </row>
    <row r="163" spans="1:13">
      <c r="A163" s="1078"/>
      <c r="B163" s="989" t="s">
        <v>1489</v>
      </c>
      <c r="C163" s="649"/>
      <c r="D163" s="815"/>
      <c r="E163" s="991" t="s">
        <v>147</v>
      </c>
      <c r="F163" s="661"/>
      <c r="G163" s="996"/>
      <c r="H163" s="661"/>
      <c r="I163" s="997"/>
      <c r="J163" s="997"/>
      <c r="K163" s="1076"/>
      <c r="M163" s="386" t="e">
        <f>+#REF!-J163</f>
        <v>#REF!</v>
      </c>
    </row>
    <row r="164" spans="1:13">
      <c r="A164" s="1078"/>
      <c r="B164" s="989" t="s">
        <v>1490</v>
      </c>
      <c r="C164" s="649"/>
      <c r="D164" s="815"/>
      <c r="E164" s="991" t="s">
        <v>147</v>
      </c>
      <c r="F164" s="661"/>
      <c r="G164" s="996"/>
      <c r="H164" s="661"/>
      <c r="I164" s="997"/>
      <c r="J164" s="997"/>
      <c r="K164" s="1076"/>
      <c r="M164" s="386" t="e">
        <f>+#REF!-J164</f>
        <v>#REF!</v>
      </c>
    </row>
    <row r="165" spans="1:13">
      <c r="A165" s="1078"/>
      <c r="B165" s="989" t="s">
        <v>1491</v>
      </c>
      <c r="C165" s="649"/>
      <c r="D165" s="815"/>
      <c r="E165" s="991" t="s">
        <v>147</v>
      </c>
      <c r="F165" s="661"/>
      <c r="G165" s="996"/>
      <c r="H165" s="661"/>
      <c r="I165" s="997"/>
      <c r="J165" s="997"/>
      <c r="K165" s="1076"/>
      <c r="M165" s="386" t="e">
        <f>+#REF!-J165</f>
        <v>#REF!</v>
      </c>
    </row>
    <row r="166" spans="1:13">
      <c r="A166" s="1078"/>
      <c r="B166" s="989" t="s">
        <v>1492</v>
      </c>
      <c r="C166" s="649"/>
      <c r="D166" s="815"/>
      <c r="E166" s="991" t="s">
        <v>147</v>
      </c>
      <c r="F166" s="661"/>
      <c r="G166" s="996"/>
      <c r="H166" s="661"/>
      <c r="I166" s="997"/>
      <c r="J166" s="997"/>
      <c r="K166" s="1076"/>
      <c r="M166" s="386" t="e">
        <f>+#REF!-J166</f>
        <v>#REF!</v>
      </c>
    </row>
    <row r="167" spans="1:13">
      <c r="A167" s="1078"/>
      <c r="B167" s="989" t="s">
        <v>1493</v>
      </c>
      <c r="C167" s="649"/>
      <c r="D167" s="815"/>
      <c r="E167" s="991" t="s">
        <v>147</v>
      </c>
      <c r="F167" s="661"/>
      <c r="G167" s="996"/>
      <c r="H167" s="661"/>
      <c r="I167" s="997"/>
      <c r="J167" s="997"/>
      <c r="K167" s="1076"/>
      <c r="M167" s="386" t="e">
        <f>+#REF!-J167</f>
        <v>#REF!</v>
      </c>
    </row>
    <row r="168" spans="1:13">
      <c r="A168" s="1078"/>
      <c r="B168" s="989" t="s">
        <v>1494</v>
      </c>
      <c r="C168" s="649"/>
      <c r="D168" s="815"/>
      <c r="E168" s="991" t="s">
        <v>147</v>
      </c>
      <c r="F168" s="661"/>
      <c r="G168" s="996"/>
      <c r="H168" s="661"/>
      <c r="I168" s="997"/>
      <c r="J168" s="997"/>
      <c r="K168" s="1076"/>
      <c r="M168" s="386" t="e">
        <f>+#REF!-J168</f>
        <v>#REF!</v>
      </c>
    </row>
    <row r="169" spans="1:13">
      <c r="A169" s="1078"/>
      <c r="B169" s="989" t="s">
        <v>1495</v>
      </c>
      <c r="C169" s="649"/>
      <c r="D169" s="815"/>
      <c r="E169" s="991" t="s">
        <v>147</v>
      </c>
      <c r="F169" s="661"/>
      <c r="G169" s="996"/>
      <c r="H169" s="661"/>
      <c r="I169" s="997"/>
      <c r="J169" s="997"/>
      <c r="K169" s="1076"/>
      <c r="M169" s="386" t="e">
        <f>+#REF!-J169</f>
        <v>#REF!</v>
      </c>
    </row>
    <row r="170" spans="1:13">
      <c r="A170" s="1078"/>
      <c r="B170" s="989" t="s">
        <v>1496</v>
      </c>
      <c r="C170" s="649"/>
      <c r="D170" s="815"/>
      <c r="E170" s="991" t="s">
        <v>147</v>
      </c>
      <c r="F170" s="661"/>
      <c r="G170" s="996"/>
      <c r="H170" s="661"/>
      <c r="I170" s="997"/>
      <c r="J170" s="997"/>
      <c r="K170" s="1076"/>
      <c r="M170" s="386" t="e">
        <f>+#REF!-J170</f>
        <v>#REF!</v>
      </c>
    </row>
    <row r="171" spans="1:13" s="662" customFormat="1">
      <c r="A171" s="1078"/>
      <c r="B171" s="989" t="s">
        <v>1497</v>
      </c>
      <c r="C171" s="649"/>
      <c r="D171" s="815"/>
      <c r="E171" s="991" t="s">
        <v>147</v>
      </c>
      <c r="F171" s="661"/>
      <c r="G171" s="996"/>
      <c r="H171" s="661"/>
      <c r="I171" s="997"/>
      <c r="J171" s="997"/>
      <c r="K171" s="1076"/>
      <c r="M171" s="386" t="e">
        <f>+#REF!-J171</f>
        <v>#REF!</v>
      </c>
    </row>
    <row r="172" spans="1:13" s="662" customFormat="1">
      <c r="A172" s="1078"/>
      <c r="B172" s="989" t="s">
        <v>1498</v>
      </c>
      <c r="C172" s="649"/>
      <c r="D172" s="815"/>
      <c r="E172" s="991" t="s">
        <v>173</v>
      </c>
      <c r="F172" s="661"/>
      <c r="G172" s="996"/>
      <c r="H172" s="661"/>
      <c r="I172" s="997"/>
      <c r="J172" s="997"/>
      <c r="K172" s="1076"/>
      <c r="M172" s="386" t="e">
        <f>+#REF!-J172</f>
        <v>#REF!</v>
      </c>
    </row>
    <row r="173" spans="1:13" s="662" customFormat="1">
      <c r="A173" s="1081"/>
      <c r="B173" s="1082" t="s">
        <v>1499</v>
      </c>
      <c r="C173" s="1059"/>
      <c r="D173" s="1083"/>
      <c r="E173" s="1084" t="s">
        <v>164</v>
      </c>
      <c r="F173" s="1140"/>
      <c r="G173" s="1141"/>
      <c r="H173" s="1140"/>
      <c r="I173" s="998"/>
      <c r="J173" s="998"/>
      <c r="K173" s="1077"/>
      <c r="M173" s="386" t="e">
        <f>+#REF!-J173</f>
        <v>#REF!</v>
      </c>
    </row>
    <row r="174" spans="1:13">
      <c r="A174" s="1148"/>
      <c r="B174" s="1121" t="s">
        <v>176</v>
      </c>
      <c r="C174" s="1122"/>
      <c r="D174" s="1149"/>
      <c r="E174" s="1150"/>
      <c r="F174" s="1151"/>
      <c r="G174" s="1152"/>
      <c r="H174" s="1151"/>
      <c r="I174" s="1153"/>
      <c r="J174" s="1153"/>
      <c r="K174" s="1154"/>
      <c r="M174" s="386" t="e">
        <f>+#REF!-J174</f>
        <v>#REF!</v>
      </c>
    </row>
    <row r="175" spans="1:13">
      <c r="A175" s="1142"/>
      <c r="B175" s="1143"/>
      <c r="C175" s="1131"/>
      <c r="D175" s="1144"/>
      <c r="E175" s="1145"/>
      <c r="F175" s="1146"/>
      <c r="G175" s="1146"/>
      <c r="H175" s="1146"/>
      <c r="I175" s="1146"/>
      <c r="J175" s="1147"/>
      <c r="K175" s="1146"/>
      <c r="M175" s="386" t="e">
        <f>+#REF!-J175</f>
        <v>#REF!</v>
      </c>
    </row>
    <row r="176" spans="1:13">
      <c r="A176" s="982">
        <v>4</v>
      </c>
      <c r="B176" s="983" t="s">
        <v>177</v>
      </c>
      <c r="C176" s="649"/>
      <c r="D176" s="1080"/>
      <c r="E176" s="1075"/>
      <c r="F176" s="1076"/>
      <c r="G176" s="1076"/>
      <c r="H176" s="1076"/>
      <c r="I176" s="1076"/>
      <c r="J176" s="1077"/>
      <c r="K176" s="1076"/>
      <c r="M176" s="386" t="e">
        <f>+#REF!-J176</f>
        <v>#REF!</v>
      </c>
    </row>
    <row r="177" spans="1:13">
      <c r="A177" s="1079"/>
      <c r="B177" s="989" t="s">
        <v>178</v>
      </c>
      <c r="C177" s="649"/>
      <c r="D177" s="1080"/>
      <c r="E177" s="1075"/>
      <c r="F177" s="1076"/>
      <c r="G177" s="1076"/>
      <c r="H177" s="1076"/>
      <c r="I177" s="1076"/>
      <c r="J177" s="1077"/>
      <c r="K177" s="1076"/>
      <c r="M177" s="386" t="e">
        <f>+#REF!-J177</f>
        <v>#REF!</v>
      </c>
    </row>
    <row r="178" spans="1:13">
      <c r="A178" s="1079"/>
      <c r="B178" s="989" t="s">
        <v>179</v>
      </c>
      <c r="C178" s="649"/>
      <c r="D178" s="815"/>
      <c r="E178" s="991" t="s">
        <v>180</v>
      </c>
      <c r="F178" s="992"/>
      <c r="G178" s="996"/>
      <c r="H178" s="992"/>
      <c r="I178" s="997"/>
      <c r="J178" s="997"/>
      <c r="K178" s="1076"/>
      <c r="M178" s="386" t="e">
        <f>+#REF!-J178</f>
        <v>#REF!</v>
      </c>
    </row>
    <row r="179" spans="1:13">
      <c r="A179" s="1079"/>
      <c r="B179" s="989" t="s">
        <v>181</v>
      </c>
      <c r="C179" s="649"/>
      <c r="D179" s="815"/>
      <c r="E179" s="991" t="s">
        <v>180</v>
      </c>
      <c r="F179" s="992"/>
      <c r="G179" s="996"/>
      <c r="H179" s="992"/>
      <c r="I179" s="997"/>
      <c r="J179" s="997"/>
      <c r="K179" s="1076"/>
      <c r="M179" s="386" t="e">
        <f>+#REF!-J179</f>
        <v>#REF!</v>
      </c>
    </row>
    <row r="180" spans="1:13">
      <c r="A180" s="1079"/>
      <c r="B180" s="989" t="s">
        <v>182</v>
      </c>
      <c r="C180" s="649"/>
      <c r="D180" s="815"/>
      <c r="E180" s="991" t="s">
        <v>180</v>
      </c>
      <c r="F180" s="992"/>
      <c r="G180" s="996"/>
      <c r="H180" s="992"/>
      <c r="I180" s="997"/>
      <c r="J180" s="997"/>
      <c r="K180" s="1076"/>
      <c r="M180" s="386" t="e">
        <f>+#REF!-J180</f>
        <v>#REF!</v>
      </c>
    </row>
    <row r="181" spans="1:13">
      <c r="A181" s="1079"/>
      <c r="B181" s="989" t="s">
        <v>183</v>
      </c>
      <c r="C181" s="649"/>
      <c r="D181" s="815"/>
      <c r="E181" s="991" t="s">
        <v>180</v>
      </c>
      <c r="F181" s="992"/>
      <c r="G181" s="996"/>
      <c r="H181" s="992"/>
      <c r="I181" s="997"/>
      <c r="J181" s="997"/>
      <c r="K181" s="1076"/>
      <c r="M181" s="386" t="e">
        <f>+#REF!-J181</f>
        <v>#REF!</v>
      </c>
    </row>
    <row r="182" spans="1:13">
      <c r="A182" s="1079"/>
      <c r="B182" s="989" t="s">
        <v>184</v>
      </c>
      <c r="C182" s="649"/>
      <c r="D182" s="815"/>
      <c r="E182" s="991" t="s">
        <v>180</v>
      </c>
      <c r="F182" s="992"/>
      <c r="G182" s="996"/>
      <c r="H182" s="992"/>
      <c r="I182" s="997"/>
      <c r="J182" s="997"/>
      <c r="K182" s="1076"/>
      <c r="M182" s="386" t="e">
        <f>+#REF!-J182</f>
        <v>#REF!</v>
      </c>
    </row>
    <row r="183" spans="1:13">
      <c r="A183" s="1079"/>
      <c r="B183" s="989" t="s">
        <v>185</v>
      </c>
      <c r="C183" s="649"/>
      <c r="D183" s="815"/>
      <c r="E183" s="991" t="s">
        <v>180</v>
      </c>
      <c r="F183" s="992"/>
      <c r="G183" s="996"/>
      <c r="H183" s="992"/>
      <c r="I183" s="997"/>
      <c r="J183" s="997"/>
      <c r="K183" s="1076"/>
      <c r="M183" s="386" t="e">
        <f>+#REF!-J183</f>
        <v>#REF!</v>
      </c>
    </row>
    <row r="184" spans="1:13">
      <c r="A184" s="1079"/>
      <c r="B184" s="989" t="s">
        <v>186</v>
      </c>
      <c r="C184" s="649"/>
      <c r="D184" s="815"/>
      <c r="E184" s="991" t="s">
        <v>180</v>
      </c>
      <c r="F184" s="992"/>
      <c r="G184" s="996"/>
      <c r="H184" s="992"/>
      <c r="I184" s="997"/>
      <c r="J184" s="997"/>
      <c r="K184" s="1076"/>
      <c r="M184" s="386" t="e">
        <f>+#REF!-J184</f>
        <v>#REF!</v>
      </c>
    </row>
    <row r="185" spans="1:13">
      <c r="A185" s="1079"/>
      <c r="B185" s="989" t="s">
        <v>187</v>
      </c>
      <c r="C185" s="649"/>
      <c r="D185" s="815"/>
      <c r="E185" s="991" t="s">
        <v>180</v>
      </c>
      <c r="F185" s="992"/>
      <c r="G185" s="996"/>
      <c r="H185" s="992"/>
      <c r="I185" s="997"/>
      <c r="J185" s="997"/>
      <c r="K185" s="1076"/>
      <c r="M185" s="386" t="e">
        <f>+#REF!-J185</f>
        <v>#REF!</v>
      </c>
    </row>
    <row r="186" spans="1:13">
      <c r="A186" s="1079"/>
      <c r="B186" s="989" t="s">
        <v>188</v>
      </c>
      <c r="C186" s="649"/>
      <c r="D186" s="815"/>
      <c r="E186" s="991" t="s">
        <v>180</v>
      </c>
      <c r="F186" s="992"/>
      <c r="G186" s="996"/>
      <c r="H186" s="992"/>
      <c r="I186" s="997"/>
      <c r="J186" s="997"/>
      <c r="K186" s="1076"/>
      <c r="M186" s="386" t="e">
        <f>+#REF!-J186</f>
        <v>#REF!</v>
      </c>
    </row>
    <row r="187" spans="1:13">
      <c r="A187" s="1079"/>
      <c r="B187" s="989" t="s">
        <v>189</v>
      </c>
      <c r="C187" s="649"/>
      <c r="D187" s="815"/>
      <c r="E187" s="991" t="s">
        <v>180</v>
      </c>
      <c r="F187" s="992"/>
      <c r="G187" s="996"/>
      <c r="H187" s="992"/>
      <c r="I187" s="997"/>
      <c r="J187" s="997"/>
      <c r="K187" s="1076"/>
      <c r="M187" s="386" t="e">
        <f>+#REF!-J187</f>
        <v>#REF!</v>
      </c>
    </row>
    <row r="188" spans="1:13">
      <c r="A188" s="1079"/>
      <c r="B188" s="989" t="s">
        <v>190</v>
      </c>
      <c r="C188" s="649"/>
      <c r="D188" s="815"/>
      <c r="E188" s="991" t="s">
        <v>180</v>
      </c>
      <c r="F188" s="992"/>
      <c r="G188" s="996"/>
      <c r="H188" s="992"/>
      <c r="I188" s="997"/>
      <c r="J188" s="997"/>
      <c r="K188" s="1076"/>
      <c r="M188" s="386" t="e">
        <f>+#REF!-J188</f>
        <v>#REF!</v>
      </c>
    </row>
    <row r="189" spans="1:13">
      <c r="A189" s="1079"/>
      <c r="B189" s="989" t="s">
        <v>191</v>
      </c>
      <c r="C189" s="649"/>
      <c r="D189" s="815"/>
      <c r="E189" s="991" t="s">
        <v>180</v>
      </c>
      <c r="F189" s="992"/>
      <c r="G189" s="996"/>
      <c r="H189" s="992"/>
      <c r="I189" s="997"/>
      <c r="J189" s="997"/>
      <c r="K189" s="1076"/>
      <c r="M189" s="386" t="e">
        <f>+#REF!-J189</f>
        <v>#REF!</v>
      </c>
    </row>
    <row r="190" spans="1:13">
      <c r="A190" s="1079"/>
      <c r="B190" s="989" t="s">
        <v>1500</v>
      </c>
      <c r="C190" s="649"/>
      <c r="D190" s="815"/>
      <c r="E190" s="991" t="s">
        <v>180</v>
      </c>
      <c r="F190" s="992"/>
      <c r="G190" s="996"/>
      <c r="H190" s="992"/>
      <c r="I190" s="997"/>
      <c r="J190" s="997"/>
      <c r="K190" s="1076"/>
      <c r="M190" s="386" t="e">
        <f>+#REF!-J190</f>
        <v>#REF!</v>
      </c>
    </row>
    <row r="191" spans="1:13">
      <c r="A191" s="1079"/>
      <c r="B191" s="989" t="s">
        <v>1501</v>
      </c>
      <c r="C191" s="649"/>
      <c r="D191" s="815"/>
      <c r="E191" s="991" t="s">
        <v>180</v>
      </c>
      <c r="F191" s="992"/>
      <c r="G191" s="996"/>
      <c r="H191" s="992"/>
      <c r="I191" s="997"/>
      <c r="J191" s="997"/>
      <c r="K191" s="1076"/>
      <c r="M191" s="386" t="e">
        <f>+#REF!-J191</f>
        <v>#REF!</v>
      </c>
    </row>
    <row r="192" spans="1:13">
      <c r="A192" s="1079"/>
      <c r="B192" s="989" t="s">
        <v>1502</v>
      </c>
      <c r="C192" s="649"/>
      <c r="D192" s="815"/>
      <c r="E192" s="991" t="s">
        <v>180</v>
      </c>
      <c r="F192" s="992"/>
      <c r="G192" s="996"/>
      <c r="H192" s="992"/>
      <c r="I192" s="997"/>
      <c r="J192" s="997"/>
      <c r="K192" s="1076"/>
      <c r="M192" s="386" t="e">
        <f>+#REF!-J192</f>
        <v>#REF!</v>
      </c>
    </row>
    <row r="193" spans="1:13">
      <c r="A193" s="1079"/>
      <c r="B193" s="989" t="s">
        <v>1503</v>
      </c>
      <c r="C193" s="649"/>
      <c r="D193" s="815"/>
      <c r="E193" s="991" t="s">
        <v>180</v>
      </c>
      <c r="F193" s="992"/>
      <c r="G193" s="996"/>
      <c r="H193" s="992"/>
      <c r="I193" s="997"/>
      <c r="J193" s="997"/>
      <c r="K193" s="1076"/>
      <c r="M193" s="386" t="e">
        <f>+#REF!-J193</f>
        <v>#REF!</v>
      </c>
    </row>
    <row r="194" spans="1:13">
      <c r="A194" s="1079"/>
      <c r="B194" s="989" t="s">
        <v>192</v>
      </c>
      <c r="C194" s="649"/>
      <c r="D194" s="815"/>
      <c r="E194" s="991" t="s">
        <v>180</v>
      </c>
      <c r="F194" s="992"/>
      <c r="G194" s="996"/>
      <c r="H194" s="992"/>
      <c r="I194" s="997"/>
      <c r="J194" s="997"/>
      <c r="K194" s="1076"/>
      <c r="M194" s="386" t="e">
        <f>+#REF!-J194</f>
        <v>#REF!</v>
      </c>
    </row>
    <row r="195" spans="1:13">
      <c r="A195" s="1079"/>
      <c r="B195" s="989" t="s">
        <v>193</v>
      </c>
      <c r="C195" s="649"/>
      <c r="D195" s="815"/>
      <c r="E195" s="991" t="s">
        <v>180</v>
      </c>
      <c r="F195" s="992"/>
      <c r="G195" s="996"/>
      <c r="H195" s="992"/>
      <c r="I195" s="997"/>
      <c r="J195" s="997"/>
      <c r="K195" s="1076"/>
      <c r="M195" s="386" t="e">
        <f>+#REF!-J195</f>
        <v>#REF!</v>
      </c>
    </row>
    <row r="196" spans="1:13">
      <c r="A196" s="1079"/>
      <c r="B196" s="989" t="s">
        <v>1504</v>
      </c>
      <c r="C196" s="649"/>
      <c r="D196" s="815"/>
      <c r="E196" s="991" t="s">
        <v>180</v>
      </c>
      <c r="F196" s="992"/>
      <c r="G196" s="996"/>
      <c r="H196" s="992"/>
      <c r="I196" s="997"/>
      <c r="J196" s="997"/>
      <c r="K196" s="1076"/>
      <c r="M196" s="386" t="e">
        <f>+#REF!-J196</f>
        <v>#REF!</v>
      </c>
    </row>
    <row r="197" spans="1:13">
      <c r="A197" s="1079"/>
      <c r="B197" s="989" t="s">
        <v>194</v>
      </c>
      <c r="C197" s="649"/>
      <c r="D197" s="815"/>
      <c r="E197" s="991" t="s">
        <v>180</v>
      </c>
      <c r="F197" s="992"/>
      <c r="G197" s="996"/>
      <c r="H197" s="992"/>
      <c r="I197" s="997"/>
      <c r="J197" s="997"/>
      <c r="K197" s="1076"/>
      <c r="M197" s="386" t="e">
        <f>+#REF!-J197</f>
        <v>#REF!</v>
      </c>
    </row>
    <row r="198" spans="1:13">
      <c r="A198" s="1079"/>
      <c r="B198" s="989" t="s">
        <v>195</v>
      </c>
      <c r="C198" s="649"/>
      <c r="D198" s="815"/>
      <c r="E198" s="991" t="s">
        <v>180</v>
      </c>
      <c r="F198" s="992"/>
      <c r="G198" s="996"/>
      <c r="H198" s="992"/>
      <c r="I198" s="997"/>
      <c r="J198" s="997"/>
      <c r="K198" s="1076"/>
      <c r="M198" s="386" t="e">
        <f>+#REF!-J198</f>
        <v>#REF!</v>
      </c>
    </row>
    <row r="199" spans="1:13">
      <c r="A199" s="1079"/>
      <c r="B199" s="989" t="s">
        <v>196</v>
      </c>
      <c r="C199" s="649"/>
      <c r="D199" s="815"/>
      <c r="E199" s="991" t="s">
        <v>180</v>
      </c>
      <c r="F199" s="992"/>
      <c r="G199" s="996"/>
      <c r="H199" s="992"/>
      <c r="I199" s="997"/>
      <c r="J199" s="997"/>
      <c r="K199" s="1076"/>
      <c r="M199" s="386" t="e">
        <f>+#REF!-J199</f>
        <v>#REF!</v>
      </c>
    </row>
    <row r="200" spans="1:13">
      <c r="A200" s="1079"/>
      <c r="B200" s="989" t="s">
        <v>197</v>
      </c>
      <c r="C200" s="649"/>
      <c r="D200" s="815"/>
      <c r="E200" s="991" t="s">
        <v>180</v>
      </c>
      <c r="F200" s="992"/>
      <c r="G200" s="996"/>
      <c r="H200" s="992"/>
      <c r="I200" s="997"/>
      <c r="J200" s="997"/>
      <c r="K200" s="1076"/>
      <c r="M200" s="386" t="e">
        <f>+#REF!-J200</f>
        <v>#REF!</v>
      </c>
    </row>
    <row r="201" spans="1:13">
      <c r="A201" s="1079"/>
      <c r="B201" s="989" t="s">
        <v>198</v>
      </c>
      <c r="C201" s="649"/>
      <c r="D201" s="815"/>
      <c r="E201" s="991" t="s">
        <v>180</v>
      </c>
      <c r="F201" s="992"/>
      <c r="G201" s="996"/>
      <c r="H201" s="992"/>
      <c r="I201" s="997"/>
      <c r="J201" s="997"/>
      <c r="K201" s="1076"/>
      <c r="M201" s="386" t="e">
        <f>+#REF!-J201</f>
        <v>#REF!</v>
      </c>
    </row>
    <row r="202" spans="1:13">
      <c r="A202" s="1079"/>
      <c r="B202" s="989" t="s">
        <v>1505</v>
      </c>
      <c r="C202" s="649"/>
      <c r="D202" s="815"/>
      <c r="E202" s="991" t="s">
        <v>180</v>
      </c>
      <c r="F202" s="992"/>
      <c r="G202" s="996"/>
      <c r="H202" s="992"/>
      <c r="I202" s="997"/>
      <c r="J202" s="997"/>
      <c r="K202" s="1076"/>
      <c r="M202" s="386" t="e">
        <f>+#REF!-J202</f>
        <v>#REF!</v>
      </c>
    </row>
    <row r="203" spans="1:13" s="662" customFormat="1">
      <c r="A203" s="1079"/>
      <c r="B203" s="989" t="s">
        <v>199</v>
      </c>
      <c r="C203" s="649"/>
      <c r="D203" s="815"/>
      <c r="E203" s="991" t="s">
        <v>180</v>
      </c>
      <c r="F203" s="992"/>
      <c r="G203" s="996"/>
      <c r="H203" s="992"/>
      <c r="I203" s="997"/>
      <c r="J203" s="997"/>
      <c r="K203" s="1076"/>
      <c r="M203" s="386" t="e">
        <f>+#REF!-J203</f>
        <v>#REF!</v>
      </c>
    </row>
    <row r="204" spans="1:13" ht="17.25" customHeight="1">
      <c r="A204" s="1079"/>
      <c r="B204" s="989" t="s">
        <v>1506</v>
      </c>
      <c r="C204" s="649"/>
      <c r="D204" s="815"/>
      <c r="E204" s="991" t="s">
        <v>180</v>
      </c>
      <c r="F204" s="992"/>
      <c r="G204" s="996"/>
      <c r="H204" s="992"/>
      <c r="I204" s="997"/>
      <c r="J204" s="997"/>
      <c r="K204" s="1076"/>
      <c r="M204" s="386" t="e">
        <f>+#REF!-J204</f>
        <v>#REF!</v>
      </c>
    </row>
    <row r="205" spans="1:13" ht="17.25" customHeight="1">
      <c r="A205" s="1079"/>
      <c r="B205" s="989" t="s">
        <v>1507</v>
      </c>
      <c r="C205" s="649"/>
      <c r="D205" s="815"/>
      <c r="E205" s="991" t="s">
        <v>180</v>
      </c>
      <c r="F205" s="992"/>
      <c r="G205" s="996"/>
      <c r="H205" s="992"/>
      <c r="I205" s="997"/>
      <c r="J205" s="997"/>
      <c r="K205" s="1076"/>
      <c r="M205" s="386"/>
    </row>
    <row r="206" spans="1:13" s="662" customFormat="1">
      <c r="A206" s="1079"/>
      <c r="B206" s="989" t="s">
        <v>1508</v>
      </c>
      <c r="C206" s="649"/>
      <c r="D206" s="815"/>
      <c r="E206" s="991" t="s">
        <v>180</v>
      </c>
      <c r="F206" s="992"/>
      <c r="G206" s="996"/>
      <c r="H206" s="992"/>
      <c r="I206" s="997"/>
      <c r="J206" s="997"/>
      <c r="K206" s="1076"/>
      <c r="M206" s="386" t="e">
        <f>+#REF!-J206</f>
        <v>#REF!</v>
      </c>
    </row>
    <row r="207" spans="1:13">
      <c r="A207" s="1079"/>
      <c r="B207" s="989" t="s">
        <v>1509</v>
      </c>
      <c r="C207" s="649"/>
      <c r="D207" s="815"/>
      <c r="E207" s="991" t="s">
        <v>180</v>
      </c>
      <c r="F207" s="992"/>
      <c r="G207" s="996"/>
      <c r="H207" s="992"/>
      <c r="I207" s="997"/>
      <c r="J207" s="997"/>
      <c r="K207" s="1076"/>
      <c r="M207" s="386" t="e">
        <f>+#REF!-J207</f>
        <v>#REF!</v>
      </c>
    </row>
    <row r="208" spans="1:13">
      <c r="A208" s="1079"/>
      <c r="B208" s="989" t="s">
        <v>1510</v>
      </c>
      <c r="C208" s="649"/>
      <c r="D208" s="815"/>
      <c r="E208" s="991" t="s">
        <v>180</v>
      </c>
      <c r="F208" s="992"/>
      <c r="G208" s="996"/>
      <c r="H208" s="992"/>
      <c r="I208" s="997"/>
      <c r="J208" s="997"/>
      <c r="K208" s="1076"/>
      <c r="M208" s="386" t="e">
        <f>+#REF!-J208</f>
        <v>#REF!</v>
      </c>
    </row>
    <row r="209" spans="1:13">
      <c r="A209" s="1079"/>
      <c r="B209" s="989" t="s">
        <v>1511</v>
      </c>
      <c r="C209" s="649"/>
      <c r="D209" s="815"/>
      <c r="E209" s="991" t="s">
        <v>180</v>
      </c>
      <c r="F209" s="992"/>
      <c r="G209" s="996"/>
      <c r="H209" s="992"/>
      <c r="I209" s="997"/>
      <c r="J209" s="997"/>
      <c r="K209" s="1076"/>
      <c r="M209" s="386" t="e">
        <f>+#REF!-J209</f>
        <v>#REF!</v>
      </c>
    </row>
    <row r="210" spans="1:13">
      <c r="A210" s="1079"/>
      <c r="B210" s="989" t="s">
        <v>1512</v>
      </c>
      <c r="C210" s="649"/>
      <c r="D210" s="815"/>
      <c r="E210" s="991" t="s">
        <v>180</v>
      </c>
      <c r="F210" s="992"/>
      <c r="G210" s="996"/>
      <c r="H210" s="992"/>
      <c r="I210" s="997"/>
      <c r="J210" s="997"/>
      <c r="K210" s="1076"/>
      <c r="M210" s="386" t="e">
        <f>+#REF!-J210</f>
        <v>#REF!</v>
      </c>
    </row>
    <row r="211" spans="1:13">
      <c r="A211" s="1079"/>
      <c r="B211" s="989" t="s">
        <v>1513</v>
      </c>
      <c r="C211" s="649"/>
      <c r="D211" s="815"/>
      <c r="E211" s="991" t="s">
        <v>180</v>
      </c>
      <c r="F211" s="992"/>
      <c r="G211" s="996"/>
      <c r="H211" s="992"/>
      <c r="I211" s="997"/>
      <c r="J211" s="997"/>
      <c r="K211" s="1076"/>
      <c r="M211" s="386" t="e">
        <f>+#REF!-J211</f>
        <v>#REF!</v>
      </c>
    </row>
    <row r="212" spans="1:13">
      <c r="A212" s="1079"/>
      <c r="B212" s="989" t="s">
        <v>1514</v>
      </c>
      <c r="C212" s="649"/>
      <c r="D212" s="815"/>
      <c r="E212" s="991" t="s">
        <v>147</v>
      </c>
      <c r="F212" s="992"/>
      <c r="G212" s="996"/>
      <c r="H212" s="992"/>
      <c r="I212" s="997"/>
      <c r="J212" s="997"/>
      <c r="K212" s="1076"/>
      <c r="M212" s="386" t="e">
        <f>+#REF!-J212</f>
        <v>#REF!</v>
      </c>
    </row>
    <row r="213" spans="1:13">
      <c r="A213" s="1079"/>
      <c r="B213" s="989" t="s">
        <v>1515</v>
      </c>
      <c r="C213" s="649"/>
      <c r="D213" s="815"/>
      <c r="E213" s="991"/>
      <c r="F213" s="992"/>
      <c r="G213" s="996"/>
      <c r="H213" s="992"/>
      <c r="I213" s="997"/>
      <c r="J213" s="997"/>
      <c r="K213" s="1076"/>
      <c r="M213" s="386" t="e">
        <f>+#REF!-J213</f>
        <v>#REF!</v>
      </c>
    </row>
    <row r="214" spans="1:13">
      <c r="A214" s="1079"/>
      <c r="B214" s="989" t="s">
        <v>200</v>
      </c>
      <c r="C214" s="649"/>
      <c r="D214" s="815"/>
      <c r="E214" s="991"/>
      <c r="F214" s="992"/>
      <c r="G214" s="996"/>
      <c r="H214" s="992"/>
      <c r="I214" s="997"/>
      <c r="J214" s="997"/>
      <c r="K214" s="1076"/>
      <c r="M214" s="386" t="e">
        <f>+#REF!-J214</f>
        <v>#REF!</v>
      </c>
    </row>
    <row r="215" spans="1:13">
      <c r="A215" s="1079"/>
      <c r="B215" s="989" t="s">
        <v>201</v>
      </c>
      <c r="C215" s="649"/>
      <c r="D215" s="815"/>
      <c r="E215" s="991" t="s">
        <v>180</v>
      </c>
      <c r="F215" s="992"/>
      <c r="G215" s="996"/>
      <c r="H215" s="992"/>
      <c r="I215" s="997"/>
      <c r="J215" s="997"/>
      <c r="K215" s="1076"/>
      <c r="M215" s="386" t="e">
        <f>+#REF!-J215</f>
        <v>#REF!</v>
      </c>
    </row>
    <row r="216" spans="1:13">
      <c r="A216" s="1079"/>
      <c r="B216" s="989" t="s">
        <v>202</v>
      </c>
      <c r="C216" s="649"/>
      <c r="D216" s="815"/>
      <c r="E216" s="991" t="s">
        <v>180</v>
      </c>
      <c r="F216" s="992"/>
      <c r="G216" s="996"/>
      <c r="H216" s="992"/>
      <c r="I216" s="997"/>
      <c r="J216" s="997"/>
      <c r="K216" s="1076"/>
      <c r="M216" s="386" t="e">
        <f>+#REF!-J216</f>
        <v>#REF!</v>
      </c>
    </row>
    <row r="217" spans="1:13">
      <c r="A217" s="1081"/>
      <c r="B217" s="1082" t="s">
        <v>203</v>
      </c>
      <c r="C217" s="1059"/>
      <c r="D217" s="1083"/>
      <c r="E217" s="1084" t="s">
        <v>180</v>
      </c>
      <c r="F217" s="1085"/>
      <c r="G217" s="996"/>
      <c r="H217" s="1085"/>
      <c r="I217" s="997"/>
      <c r="J217" s="997"/>
      <c r="K217" s="1077"/>
      <c r="M217" s="386" t="e">
        <f>+#REF!-J217</f>
        <v>#REF!</v>
      </c>
    </row>
    <row r="218" spans="1:13">
      <c r="A218" s="1086"/>
      <c r="B218" s="989" t="s">
        <v>204</v>
      </c>
      <c r="C218" s="1064"/>
      <c r="D218" s="815"/>
      <c r="E218" s="991" t="s">
        <v>180</v>
      </c>
      <c r="F218" s="992"/>
      <c r="G218" s="996"/>
      <c r="H218" s="992"/>
      <c r="I218" s="997"/>
      <c r="J218" s="997"/>
      <c r="K218" s="1065"/>
      <c r="M218" s="386" t="e">
        <f>+#REF!-J218</f>
        <v>#REF!</v>
      </c>
    </row>
    <row r="219" spans="1:13">
      <c r="A219" s="679"/>
      <c r="B219" s="1061" t="s">
        <v>205</v>
      </c>
      <c r="C219" s="1052"/>
      <c r="D219" s="1087"/>
      <c r="E219" s="1088" t="s">
        <v>180</v>
      </c>
      <c r="F219" s="1089"/>
      <c r="G219" s="996"/>
      <c r="H219" s="1089"/>
      <c r="I219" s="997"/>
      <c r="J219" s="997"/>
      <c r="K219" s="1001"/>
      <c r="M219" s="386" t="e">
        <f>+#REF!-J219</f>
        <v>#REF!</v>
      </c>
    </row>
    <row r="220" spans="1:13">
      <c r="A220" s="1090"/>
      <c r="B220" s="989" t="s">
        <v>206</v>
      </c>
      <c r="C220" s="984"/>
      <c r="D220" s="815"/>
      <c r="E220" s="991" t="s">
        <v>180</v>
      </c>
      <c r="F220" s="992"/>
      <c r="G220" s="996"/>
      <c r="H220" s="992"/>
      <c r="I220" s="997"/>
      <c r="J220" s="997"/>
      <c r="K220" s="1091"/>
      <c r="M220" s="386" t="e">
        <f>+#REF!-J220</f>
        <v>#REF!</v>
      </c>
    </row>
    <row r="221" spans="1:13">
      <c r="A221" s="1092"/>
      <c r="B221" s="989" t="s">
        <v>207</v>
      </c>
      <c r="C221" s="995"/>
      <c r="D221" s="815"/>
      <c r="E221" s="991" t="s">
        <v>180</v>
      </c>
      <c r="F221" s="992"/>
      <c r="G221" s="996"/>
      <c r="H221" s="992"/>
      <c r="I221" s="997"/>
      <c r="J221" s="997"/>
      <c r="K221" s="1091"/>
      <c r="M221" s="386" t="e">
        <f>+#REF!-J221</f>
        <v>#REF!</v>
      </c>
    </row>
    <row r="222" spans="1:13">
      <c r="A222" s="1092"/>
      <c r="B222" s="989" t="s">
        <v>208</v>
      </c>
      <c r="C222" s="990"/>
      <c r="D222" s="815"/>
      <c r="E222" s="991" t="s">
        <v>180</v>
      </c>
      <c r="F222" s="992"/>
      <c r="G222" s="996"/>
      <c r="H222" s="992"/>
      <c r="I222" s="997"/>
      <c r="J222" s="997"/>
      <c r="K222" s="1091"/>
      <c r="M222" s="386" t="e">
        <f>+#REF!-J222</f>
        <v>#REF!</v>
      </c>
    </row>
    <row r="223" spans="1:13">
      <c r="A223" s="1092"/>
      <c r="B223" s="989" t="s">
        <v>209</v>
      </c>
      <c r="C223" s="984"/>
      <c r="D223" s="815"/>
      <c r="E223" s="991" t="s">
        <v>180</v>
      </c>
      <c r="F223" s="992"/>
      <c r="G223" s="996"/>
      <c r="H223" s="992"/>
      <c r="I223" s="997"/>
      <c r="J223" s="997"/>
      <c r="K223" s="1091"/>
      <c r="M223" s="386" t="e">
        <f>+#REF!-J223</f>
        <v>#REF!</v>
      </c>
    </row>
    <row r="224" spans="1:13">
      <c r="A224" s="1092"/>
      <c r="B224" s="989" t="s">
        <v>210</v>
      </c>
      <c r="C224" s="990"/>
      <c r="D224" s="815"/>
      <c r="E224" s="991" t="s">
        <v>180</v>
      </c>
      <c r="F224" s="992"/>
      <c r="G224" s="996"/>
      <c r="H224" s="992"/>
      <c r="I224" s="997"/>
      <c r="J224" s="997"/>
      <c r="K224" s="1091"/>
      <c r="M224" s="386" t="e">
        <f>+#REF!-J224</f>
        <v>#REF!</v>
      </c>
    </row>
    <row r="225" spans="1:13">
      <c r="A225" s="1092"/>
      <c r="B225" s="989" t="s">
        <v>211</v>
      </c>
      <c r="C225" s="990"/>
      <c r="D225" s="815"/>
      <c r="E225" s="991" t="s">
        <v>180</v>
      </c>
      <c r="F225" s="992"/>
      <c r="G225" s="996"/>
      <c r="H225" s="992"/>
      <c r="I225" s="997"/>
      <c r="J225" s="997"/>
      <c r="K225" s="1091"/>
      <c r="M225" s="386" t="e">
        <f>+#REF!-J225</f>
        <v>#REF!</v>
      </c>
    </row>
    <row r="226" spans="1:13">
      <c r="A226" s="1092"/>
      <c r="B226" s="989" t="s">
        <v>212</v>
      </c>
      <c r="C226" s="990"/>
      <c r="D226" s="815"/>
      <c r="E226" s="991" t="s">
        <v>180</v>
      </c>
      <c r="F226" s="992"/>
      <c r="G226" s="996"/>
      <c r="H226" s="992"/>
      <c r="I226" s="997"/>
      <c r="J226" s="997"/>
      <c r="K226" s="1091"/>
      <c r="M226" s="386" t="e">
        <f>+#REF!-J226</f>
        <v>#REF!</v>
      </c>
    </row>
    <row r="227" spans="1:13">
      <c r="A227" s="1092"/>
      <c r="B227" s="989" t="s">
        <v>213</v>
      </c>
      <c r="C227" s="990"/>
      <c r="D227" s="815"/>
      <c r="E227" s="991" t="s">
        <v>180</v>
      </c>
      <c r="F227" s="992"/>
      <c r="G227" s="996"/>
      <c r="H227" s="992"/>
      <c r="I227" s="997"/>
      <c r="J227" s="997"/>
      <c r="K227" s="1091"/>
      <c r="M227" s="386" t="e">
        <f>+#REF!-J227</f>
        <v>#REF!</v>
      </c>
    </row>
    <row r="228" spans="1:13">
      <c r="A228" s="1092"/>
      <c r="B228" s="989" t="s">
        <v>214</v>
      </c>
      <c r="C228" s="990"/>
      <c r="D228" s="815"/>
      <c r="E228" s="991" t="s">
        <v>180</v>
      </c>
      <c r="F228" s="992"/>
      <c r="G228" s="996"/>
      <c r="H228" s="992"/>
      <c r="I228" s="997"/>
      <c r="J228" s="997"/>
      <c r="K228" s="1091"/>
      <c r="M228" s="386" t="e">
        <f>+#REF!-J228</f>
        <v>#REF!</v>
      </c>
    </row>
    <row r="229" spans="1:13">
      <c r="A229" s="1092"/>
      <c r="B229" s="989" t="s">
        <v>215</v>
      </c>
      <c r="C229" s="1093"/>
      <c r="D229" s="815"/>
      <c r="E229" s="991" t="s">
        <v>180</v>
      </c>
      <c r="F229" s="992"/>
      <c r="G229" s="996"/>
      <c r="H229" s="992"/>
      <c r="I229" s="997"/>
      <c r="J229" s="997"/>
      <c r="K229" s="1091"/>
      <c r="M229" s="386" t="e">
        <f>+#REF!-J229</f>
        <v>#REF!</v>
      </c>
    </row>
    <row r="230" spans="1:13">
      <c r="A230" s="1092"/>
      <c r="B230" s="989" t="s">
        <v>1516</v>
      </c>
      <c r="C230" s="1093"/>
      <c r="D230" s="815"/>
      <c r="E230" s="991" t="s">
        <v>180</v>
      </c>
      <c r="F230" s="992"/>
      <c r="G230" s="996"/>
      <c r="H230" s="992"/>
      <c r="I230" s="997"/>
      <c r="J230" s="997"/>
      <c r="K230" s="1091"/>
      <c r="M230" s="386" t="e">
        <f>+#REF!-J230</f>
        <v>#REF!</v>
      </c>
    </row>
    <row r="231" spans="1:13">
      <c r="A231" s="1092"/>
      <c r="B231" s="989" t="s">
        <v>216</v>
      </c>
      <c r="C231" s="1094"/>
      <c r="D231" s="815"/>
      <c r="E231" s="991" t="s">
        <v>180</v>
      </c>
      <c r="F231" s="992"/>
      <c r="G231" s="996"/>
      <c r="H231" s="992"/>
      <c r="I231" s="997"/>
      <c r="J231" s="997"/>
      <c r="K231" s="1091"/>
      <c r="M231" s="386" t="e">
        <f>+#REF!-J231</f>
        <v>#REF!</v>
      </c>
    </row>
    <row r="232" spans="1:13">
      <c r="A232" s="1092"/>
      <c r="B232" s="989" t="s">
        <v>217</v>
      </c>
      <c r="C232" s="995"/>
      <c r="D232" s="815"/>
      <c r="E232" s="991" t="s">
        <v>180</v>
      </c>
      <c r="F232" s="992"/>
      <c r="G232" s="996"/>
      <c r="H232" s="992"/>
      <c r="I232" s="997"/>
      <c r="J232" s="997"/>
      <c r="K232" s="1091"/>
      <c r="M232" s="386" t="e">
        <f>+#REF!-J232</f>
        <v>#REF!</v>
      </c>
    </row>
    <row r="233" spans="1:13">
      <c r="A233" s="1092"/>
      <c r="B233" s="989" t="s">
        <v>1517</v>
      </c>
      <c r="C233" s="984"/>
      <c r="D233" s="815"/>
      <c r="E233" s="991" t="s">
        <v>180</v>
      </c>
      <c r="F233" s="992"/>
      <c r="G233" s="996"/>
      <c r="H233" s="992"/>
      <c r="I233" s="997"/>
      <c r="J233" s="997"/>
      <c r="K233" s="1091"/>
      <c r="M233" s="386" t="e">
        <f>+#REF!-J233</f>
        <v>#REF!</v>
      </c>
    </row>
    <row r="234" spans="1:13">
      <c r="A234" s="1092"/>
      <c r="B234" s="989" t="s">
        <v>1518</v>
      </c>
      <c r="C234" s="984"/>
      <c r="D234" s="815"/>
      <c r="E234" s="991" t="s">
        <v>180</v>
      </c>
      <c r="F234" s="992"/>
      <c r="G234" s="996"/>
      <c r="H234" s="992"/>
      <c r="I234" s="997"/>
      <c r="J234" s="997"/>
      <c r="K234" s="1091"/>
      <c r="M234" s="386" t="e">
        <f>+#REF!-J234</f>
        <v>#REF!</v>
      </c>
    </row>
    <row r="235" spans="1:13">
      <c r="A235" s="1155"/>
      <c r="B235" s="1082" t="s">
        <v>218</v>
      </c>
      <c r="C235" s="1156"/>
      <c r="D235" s="1083"/>
      <c r="E235" s="1084" t="s">
        <v>164</v>
      </c>
      <c r="F235" s="1085"/>
      <c r="G235" s="1141"/>
      <c r="H235" s="1085"/>
      <c r="I235" s="998"/>
      <c r="J235" s="998"/>
      <c r="K235" s="1157"/>
      <c r="M235" s="386" t="e">
        <f>+#REF!-J235</f>
        <v>#REF!</v>
      </c>
    </row>
    <row r="236" spans="1:13">
      <c r="A236" s="1165"/>
      <c r="B236" s="1123" t="s">
        <v>219</v>
      </c>
      <c r="C236" s="1164"/>
      <c r="D236" s="1166"/>
      <c r="E236" s="1167"/>
      <c r="F236" s="1168"/>
      <c r="G236" s="1168"/>
      <c r="H236" s="1168"/>
      <c r="I236" s="1168"/>
      <c r="J236" s="1169"/>
      <c r="K236" s="1170"/>
      <c r="M236" s="386" t="e">
        <f>+#REF!-J236</f>
        <v>#REF!</v>
      </c>
    </row>
    <row r="237" spans="1:13">
      <c r="A237" s="1158"/>
      <c r="B237" s="1159"/>
      <c r="C237" s="1110"/>
      <c r="D237" s="1160"/>
      <c r="E237" s="1161"/>
      <c r="F237" s="1162"/>
      <c r="G237" s="1146"/>
      <c r="H237" s="1146"/>
      <c r="I237" s="1146"/>
      <c r="J237" s="1147"/>
      <c r="K237" s="1163"/>
      <c r="M237" s="386" t="e">
        <f>+#REF!-J237</f>
        <v>#REF!</v>
      </c>
    </row>
    <row r="238" spans="1:13">
      <c r="A238" s="982">
        <v>5</v>
      </c>
      <c r="B238" s="983" t="s">
        <v>220</v>
      </c>
      <c r="C238" s="984"/>
      <c r="D238" s="1095"/>
      <c r="E238" s="985"/>
      <c r="F238" s="986"/>
      <c r="G238" s="986"/>
      <c r="H238" s="986"/>
      <c r="I238" s="986"/>
      <c r="J238" s="987"/>
      <c r="K238" s="1091"/>
      <c r="M238" s="386" t="e">
        <f>+#REF!-J238</f>
        <v>#REF!</v>
      </c>
    </row>
    <row r="239" spans="1:13">
      <c r="A239" s="1092"/>
      <c r="B239" s="989" t="s">
        <v>1519</v>
      </c>
      <c r="C239" s="990"/>
      <c r="D239" s="815"/>
      <c r="E239" s="991" t="s">
        <v>147</v>
      </c>
      <c r="F239" s="992"/>
      <c r="G239" s="993"/>
      <c r="H239" s="992"/>
      <c r="I239" s="994"/>
      <c r="J239" s="994"/>
      <c r="K239" s="1091"/>
      <c r="M239" s="386" t="e">
        <f>+#REF!-J239</f>
        <v>#REF!</v>
      </c>
    </row>
    <row r="240" spans="1:13">
      <c r="A240" s="1092"/>
      <c r="B240" s="989" t="s">
        <v>1520</v>
      </c>
      <c r="C240" s="995"/>
      <c r="D240" s="815"/>
      <c r="E240" s="991" t="s">
        <v>147</v>
      </c>
      <c r="F240" s="992"/>
      <c r="G240" s="993"/>
      <c r="H240" s="992"/>
      <c r="I240" s="994"/>
      <c r="J240" s="994"/>
      <c r="K240" s="1091"/>
      <c r="M240" s="386" t="e">
        <f>+#REF!-J240</f>
        <v>#REF!</v>
      </c>
    </row>
    <row r="241" spans="1:13" s="662" customFormat="1">
      <c r="A241" s="1092"/>
      <c r="B241" s="989" t="s">
        <v>1521</v>
      </c>
      <c r="C241" s="995"/>
      <c r="D241" s="815"/>
      <c r="E241" s="991" t="s">
        <v>147</v>
      </c>
      <c r="F241" s="992"/>
      <c r="G241" s="993"/>
      <c r="H241" s="992"/>
      <c r="I241" s="994"/>
      <c r="J241" s="994"/>
      <c r="K241" s="1091"/>
      <c r="M241" s="386" t="e">
        <f>+#REF!-J241</f>
        <v>#REF!</v>
      </c>
    </row>
    <row r="242" spans="1:13">
      <c r="A242" s="1092"/>
      <c r="B242" s="989" t="s">
        <v>1522</v>
      </c>
      <c r="C242" s="1096"/>
      <c r="D242" s="815"/>
      <c r="E242" s="991" t="s">
        <v>147</v>
      </c>
      <c r="F242" s="992"/>
      <c r="G242" s="993"/>
      <c r="H242" s="992"/>
      <c r="I242" s="994"/>
      <c r="J242" s="994"/>
      <c r="K242" s="1091"/>
      <c r="M242" s="386" t="e">
        <f>+#REF!-J242</f>
        <v>#REF!</v>
      </c>
    </row>
    <row r="243" spans="1:13" s="662" customFormat="1">
      <c r="A243" s="1092"/>
      <c r="B243" s="989" t="s">
        <v>1523</v>
      </c>
      <c r="C243" s="990"/>
      <c r="D243" s="815"/>
      <c r="E243" s="991" t="s">
        <v>147</v>
      </c>
      <c r="F243" s="992"/>
      <c r="G243" s="993"/>
      <c r="H243" s="992"/>
      <c r="I243" s="994"/>
      <c r="J243" s="994"/>
      <c r="K243" s="1091"/>
      <c r="M243" s="386" t="e">
        <f>+#REF!-J243</f>
        <v>#REF!</v>
      </c>
    </row>
    <row r="244" spans="1:13">
      <c r="A244" s="1092"/>
      <c r="B244" s="989" t="s">
        <v>221</v>
      </c>
      <c r="C244" s="984"/>
      <c r="D244" s="815"/>
      <c r="E244" s="991"/>
      <c r="F244" s="992"/>
      <c r="G244" s="993"/>
      <c r="H244" s="992"/>
      <c r="I244" s="994"/>
      <c r="J244" s="994"/>
      <c r="K244" s="1091"/>
      <c r="M244" s="386" t="e">
        <f>+#REF!-J244</f>
        <v>#REF!</v>
      </c>
    </row>
    <row r="245" spans="1:13">
      <c r="A245" s="1092"/>
      <c r="B245" s="989" t="s">
        <v>222</v>
      </c>
      <c r="C245" s="990"/>
      <c r="D245" s="815"/>
      <c r="E245" s="991"/>
      <c r="F245" s="992"/>
      <c r="G245" s="993"/>
      <c r="H245" s="992"/>
      <c r="I245" s="994"/>
      <c r="J245" s="994"/>
      <c r="K245" s="1091"/>
      <c r="M245" s="386" t="e">
        <f>+#REF!-J245</f>
        <v>#REF!</v>
      </c>
    </row>
    <row r="246" spans="1:13">
      <c r="A246" s="1092"/>
      <c r="B246" s="989" t="s">
        <v>223</v>
      </c>
      <c r="C246" s="990"/>
      <c r="D246" s="815"/>
      <c r="E246" s="991"/>
      <c r="F246" s="992"/>
      <c r="G246" s="993"/>
      <c r="H246" s="992"/>
      <c r="I246" s="994"/>
      <c r="J246" s="994"/>
      <c r="K246" s="1091"/>
      <c r="M246" s="386" t="e">
        <f>+#REF!-J246</f>
        <v>#REF!</v>
      </c>
    </row>
    <row r="247" spans="1:13">
      <c r="A247" s="1092"/>
      <c r="B247" s="1097" t="s">
        <v>1524</v>
      </c>
      <c r="C247" s="984"/>
      <c r="D247" s="815"/>
      <c r="E247" s="991" t="s">
        <v>147</v>
      </c>
      <c r="F247" s="992"/>
      <c r="G247" s="993"/>
      <c r="H247" s="992"/>
      <c r="I247" s="994"/>
      <c r="J247" s="994"/>
      <c r="K247" s="1091"/>
      <c r="M247" s="386" t="e">
        <f>+#REF!-J247</f>
        <v>#REF!</v>
      </c>
    </row>
    <row r="248" spans="1:13">
      <c r="A248" s="1092"/>
      <c r="B248" s="1097" t="s">
        <v>1525</v>
      </c>
      <c r="C248" s="984"/>
      <c r="D248" s="815"/>
      <c r="E248" s="991" t="s">
        <v>147</v>
      </c>
      <c r="F248" s="992"/>
      <c r="G248" s="993"/>
      <c r="H248" s="992"/>
      <c r="I248" s="994"/>
      <c r="J248" s="994"/>
      <c r="K248" s="1091"/>
      <c r="M248" s="386" t="e">
        <f>+#REF!-J248</f>
        <v>#REF!</v>
      </c>
    </row>
    <row r="249" spans="1:13">
      <c r="A249" s="1092"/>
      <c r="B249" s="1097" t="s">
        <v>1526</v>
      </c>
      <c r="C249" s="990"/>
      <c r="D249" s="815"/>
      <c r="E249" s="991" t="s">
        <v>147</v>
      </c>
      <c r="F249" s="992"/>
      <c r="G249" s="993"/>
      <c r="H249" s="992"/>
      <c r="I249" s="994"/>
      <c r="J249" s="994"/>
      <c r="K249" s="1091"/>
      <c r="M249" s="386" t="e">
        <f>+#REF!-J249</f>
        <v>#REF!</v>
      </c>
    </row>
    <row r="250" spans="1:13">
      <c r="A250" s="1092"/>
      <c r="B250" s="1097" t="s">
        <v>1527</v>
      </c>
      <c r="C250" s="990"/>
      <c r="D250" s="815"/>
      <c r="E250" s="991" t="s">
        <v>147</v>
      </c>
      <c r="F250" s="992"/>
      <c r="G250" s="993"/>
      <c r="H250" s="992"/>
      <c r="I250" s="994"/>
      <c r="J250" s="994"/>
      <c r="K250" s="1091"/>
      <c r="M250" s="386" t="e">
        <f>+#REF!-J250</f>
        <v>#REF!</v>
      </c>
    </row>
    <row r="251" spans="1:13">
      <c r="A251" s="1092"/>
      <c r="B251" s="1097" t="s">
        <v>1528</v>
      </c>
      <c r="C251" s="990"/>
      <c r="D251" s="815"/>
      <c r="E251" s="991" t="s">
        <v>147</v>
      </c>
      <c r="F251" s="992"/>
      <c r="G251" s="993"/>
      <c r="H251" s="992"/>
      <c r="I251" s="994"/>
      <c r="J251" s="994"/>
      <c r="K251" s="1091"/>
      <c r="M251" s="386" t="e">
        <f>+#REF!-J251</f>
        <v>#REF!</v>
      </c>
    </row>
    <row r="252" spans="1:13">
      <c r="A252" s="1092"/>
      <c r="B252" s="1097" t="s">
        <v>1529</v>
      </c>
      <c r="C252" s="990"/>
      <c r="D252" s="815"/>
      <c r="E252" s="991" t="s">
        <v>147</v>
      </c>
      <c r="F252" s="992"/>
      <c r="G252" s="993"/>
      <c r="H252" s="992"/>
      <c r="I252" s="994"/>
      <c r="J252" s="994"/>
      <c r="K252" s="1091"/>
      <c r="M252" s="386" t="e">
        <f>+#REF!-J252</f>
        <v>#REF!</v>
      </c>
    </row>
    <row r="253" spans="1:13">
      <c r="A253" s="1092"/>
      <c r="B253" s="1097" t="s">
        <v>1530</v>
      </c>
      <c r="C253" s="990"/>
      <c r="D253" s="815"/>
      <c r="E253" s="991" t="s">
        <v>147</v>
      </c>
      <c r="F253" s="992"/>
      <c r="G253" s="993"/>
      <c r="H253" s="992"/>
      <c r="I253" s="994"/>
      <c r="J253" s="994"/>
      <c r="K253" s="1091"/>
      <c r="M253" s="386" t="e">
        <f>+#REF!-J253</f>
        <v>#REF!</v>
      </c>
    </row>
    <row r="254" spans="1:13">
      <c r="A254" s="1092"/>
      <c r="B254" s="1097" t="s">
        <v>1531</v>
      </c>
      <c r="C254" s="990"/>
      <c r="D254" s="815"/>
      <c r="E254" s="991" t="s">
        <v>147</v>
      </c>
      <c r="F254" s="992"/>
      <c r="G254" s="993"/>
      <c r="H254" s="992"/>
      <c r="I254" s="994"/>
      <c r="J254" s="994"/>
      <c r="K254" s="1091"/>
      <c r="M254" s="386" t="e">
        <f>+#REF!-J254</f>
        <v>#REF!</v>
      </c>
    </row>
    <row r="255" spans="1:13">
      <c r="A255" s="1092"/>
      <c r="B255" s="1097" t="s">
        <v>1532</v>
      </c>
      <c r="C255" s="990"/>
      <c r="D255" s="815"/>
      <c r="E255" s="991" t="s">
        <v>147</v>
      </c>
      <c r="F255" s="992"/>
      <c r="G255" s="993"/>
      <c r="H255" s="992"/>
      <c r="I255" s="994"/>
      <c r="J255" s="994"/>
      <c r="K255" s="1091"/>
      <c r="M255" s="386" t="e">
        <f>+#REF!-J255</f>
        <v>#REF!</v>
      </c>
    </row>
    <row r="256" spans="1:13">
      <c r="A256" s="1092"/>
      <c r="B256" s="1097" t="s">
        <v>1533</v>
      </c>
      <c r="C256" s="990"/>
      <c r="D256" s="815"/>
      <c r="E256" s="991" t="s">
        <v>147</v>
      </c>
      <c r="F256" s="992"/>
      <c r="G256" s="993"/>
      <c r="H256" s="992"/>
      <c r="I256" s="994"/>
      <c r="J256" s="994"/>
      <c r="K256" s="1091"/>
      <c r="M256" s="386" t="e">
        <f>+#REF!-J256</f>
        <v>#REF!</v>
      </c>
    </row>
    <row r="257" spans="1:13">
      <c r="A257" s="1092"/>
      <c r="B257" s="1097" t="s">
        <v>1534</v>
      </c>
      <c r="C257" s="990"/>
      <c r="D257" s="815"/>
      <c r="E257" s="991" t="s">
        <v>147</v>
      </c>
      <c r="F257" s="992"/>
      <c r="G257" s="993"/>
      <c r="H257" s="992"/>
      <c r="I257" s="994"/>
      <c r="J257" s="994"/>
      <c r="K257" s="1091"/>
      <c r="M257" s="386" t="e">
        <f>+#REF!-J257</f>
        <v>#REF!</v>
      </c>
    </row>
    <row r="258" spans="1:13">
      <c r="A258" s="1092"/>
      <c r="B258" s="1097" t="s">
        <v>1535</v>
      </c>
      <c r="C258" s="990"/>
      <c r="D258" s="815"/>
      <c r="E258" s="991" t="s">
        <v>147</v>
      </c>
      <c r="F258" s="992"/>
      <c r="G258" s="993"/>
      <c r="H258" s="992"/>
      <c r="I258" s="994"/>
      <c r="J258" s="994"/>
      <c r="K258" s="1091"/>
      <c r="M258" s="386" t="e">
        <f>+#REF!-J258</f>
        <v>#REF!</v>
      </c>
    </row>
    <row r="259" spans="1:13">
      <c r="A259" s="1092"/>
      <c r="B259" s="989" t="s">
        <v>1536</v>
      </c>
      <c r="C259" s="990"/>
      <c r="D259" s="815"/>
      <c r="E259" s="991" t="s">
        <v>180</v>
      </c>
      <c r="F259" s="992"/>
      <c r="G259" s="993"/>
      <c r="H259" s="992"/>
      <c r="I259" s="994"/>
      <c r="J259" s="994"/>
      <c r="K259" s="1091"/>
      <c r="M259" s="386" t="e">
        <f>+#REF!-J259</f>
        <v>#REF!</v>
      </c>
    </row>
    <row r="260" spans="1:13">
      <c r="A260" s="1092"/>
      <c r="B260" s="989" t="s">
        <v>224</v>
      </c>
      <c r="C260" s="990"/>
      <c r="D260" s="815"/>
      <c r="E260" s="991" t="s">
        <v>180</v>
      </c>
      <c r="F260" s="992"/>
      <c r="G260" s="993"/>
      <c r="H260" s="992"/>
      <c r="I260" s="994"/>
      <c r="J260" s="994"/>
      <c r="K260" s="1091"/>
      <c r="M260" s="386" t="e">
        <f>+#REF!-J260</f>
        <v>#REF!</v>
      </c>
    </row>
    <row r="261" spans="1:13">
      <c r="A261" s="1092"/>
      <c r="B261" s="989" t="s">
        <v>225</v>
      </c>
      <c r="C261" s="990"/>
      <c r="D261" s="815"/>
      <c r="E261" s="991" t="s">
        <v>180</v>
      </c>
      <c r="F261" s="992"/>
      <c r="G261" s="993"/>
      <c r="H261" s="992"/>
      <c r="I261" s="994"/>
      <c r="J261" s="994"/>
      <c r="K261" s="1091"/>
      <c r="M261" s="386" t="e">
        <f>+#REF!-J261</f>
        <v>#REF!</v>
      </c>
    </row>
    <row r="262" spans="1:13">
      <c r="A262" s="1092"/>
      <c r="B262" s="989" t="s">
        <v>226</v>
      </c>
      <c r="C262" s="649"/>
      <c r="D262" s="815"/>
      <c r="E262" s="991" t="s">
        <v>180</v>
      </c>
      <c r="F262" s="992"/>
      <c r="G262" s="996"/>
      <c r="H262" s="992"/>
      <c r="I262" s="997"/>
      <c r="J262" s="997"/>
      <c r="K262" s="1091"/>
      <c r="M262" s="386" t="e">
        <f>+#REF!-J262</f>
        <v>#REF!</v>
      </c>
    </row>
    <row r="263" spans="1:13">
      <c r="A263" s="1092"/>
      <c r="B263" s="989" t="s">
        <v>227</v>
      </c>
      <c r="C263" s="990"/>
      <c r="D263" s="815"/>
      <c r="E263" s="991" t="s">
        <v>180</v>
      </c>
      <c r="F263" s="992"/>
      <c r="G263" s="993"/>
      <c r="H263" s="992"/>
      <c r="I263" s="994"/>
      <c r="J263" s="994"/>
      <c r="K263" s="1091"/>
      <c r="M263" s="386" t="e">
        <f>+#REF!-J263</f>
        <v>#REF!</v>
      </c>
    </row>
    <row r="264" spans="1:13">
      <c r="A264" s="1092"/>
      <c r="B264" s="989" t="s">
        <v>1537</v>
      </c>
      <c r="C264" s="990"/>
      <c r="D264" s="815"/>
      <c r="E264" s="991" t="s">
        <v>180</v>
      </c>
      <c r="F264" s="992"/>
      <c r="G264" s="996"/>
      <c r="H264" s="992"/>
      <c r="I264" s="997"/>
      <c r="J264" s="997"/>
      <c r="K264" s="1091"/>
      <c r="M264" s="386" t="e">
        <f>+#REF!-J264</f>
        <v>#REF!</v>
      </c>
    </row>
    <row r="265" spans="1:13">
      <c r="A265" s="1092"/>
      <c r="B265" s="989" t="s">
        <v>1538</v>
      </c>
      <c r="C265" s="990"/>
      <c r="D265" s="815"/>
      <c r="E265" s="991" t="s">
        <v>3</v>
      </c>
      <c r="F265" s="992"/>
      <c r="G265" s="993"/>
      <c r="H265" s="992"/>
      <c r="I265" s="994"/>
      <c r="J265" s="994"/>
      <c r="K265" s="1091"/>
      <c r="M265" s="386" t="e">
        <f>+#REF!-J265</f>
        <v>#REF!</v>
      </c>
    </row>
    <row r="266" spans="1:13">
      <c r="A266" s="1155"/>
      <c r="B266" s="1082" t="s">
        <v>1539</v>
      </c>
      <c r="C266" s="1171"/>
      <c r="D266" s="1083"/>
      <c r="E266" s="1084" t="s">
        <v>164</v>
      </c>
      <c r="F266" s="1085"/>
      <c r="G266" s="1028"/>
      <c r="H266" s="1085"/>
      <c r="I266" s="1023"/>
      <c r="J266" s="1023"/>
      <c r="K266" s="1157"/>
      <c r="M266" s="386" t="e">
        <f>+#REF!-J266</f>
        <v>#REF!</v>
      </c>
    </row>
    <row r="267" spans="1:13">
      <c r="A267" s="1165"/>
      <c r="B267" s="1123" t="s">
        <v>228</v>
      </c>
      <c r="C267" s="1164"/>
      <c r="D267" s="1137"/>
      <c r="E267" s="1138"/>
      <c r="F267" s="1139"/>
      <c r="G267" s="1041"/>
      <c r="H267" s="1139"/>
      <c r="I267" s="1042"/>
      <c r="J267" s="1042"/>
      <c r="K267" s="1170"/>
      <c r="M267" s="386" t="e">
        <f>+#REF!-J267</f>
        <v>#REF!</v>
      </c>
    </row>
    <row r="268" spans="1:13">
      <c r="A268" s="1158"/>
      <c r="B268" s="1159"/>
      <c r="C268" s="1110"/>
      <c r="D268" s="1160"/>
      <c r="E268" s="1161"/>
      <c r="F268" s="1162"/>
      <c r="G268" s="1146"/>
      <c r="H268" s="1146"/>
      <c r="I268" s="1146"/>
      <c r="J268" s="1147"/>
      <c r="K268" s="1163"/>
      <c r="M268" s="386" t="e">
        <f>+#REF!-J268</f>
        <v>#REF!</v>
      </c>
    </row>
    <row r="269" spans="1:13">
      <c r="A269" s="982">
        <v>6</v>
      </c>
      <c r="B269" s="983" t="s">
        <v>229</v>
      </c>
      <c r="C269" s="984"/>
      <c r="D269" s="1095"/>
      <c r="E269" s="985"/>
      <c r="F269" s="986"/>
      <c r="G269" s="986"/>
      <c r="H269" s="986"/>
      <c r="I269" s="986"/>
      <c r="J269" s="987"/>
      <c r="K269" s="1091"/>
      <c r="M269" s="386" t="e">
        <f>+#REF!-J269</f>
        <v>#REF!</v>
      </c>
    </row>
    <row r="270" spans="1:13">
      <c r="A270" s="1092"/>
      <c r="B270" s="989" t="s">
        <v>230</v>
      </c>
      <c r="C270" s="990"/>
      <c r="D270" s="815"/>
      <c r="E270" s="1098" t="s">
        <v>147</v>
      </c>
      <c r="F270" s="992"/>
      <c r="G270" s="993"/>
      <c r="H270" s="992"/>
      <c r="I270" s="994"/>
      <c r="J270" s="994"/>
      <c r="K270" s="1091"/>
      <c r="M270" s="386" t="e">
        <f>+#REF!-J270</f>
        <v>#REF!</v>
      </c>
    </row>
    <row r="271" spans="1:13" s="662" customFormat="1">
      <c r="A271" s="1092"/>
      <c r="B271" s="989" t="s">
        <v>231</v>
      </c>
      <c r="C271" s="990"/>
      <c r="D271" s="815"/>
      <c r="E271" s="1098" t="s">
        <v>147</v>
      </c>
      <c r="F271" s="992"/>
      <c r="G271" s="993"/>
      <c r="H271" s="992"/>
      <c r="I271" s="994"/>
      <c r="J271" s="994"/>
      <c r="K271" s="1091"/>
      <c r="M271" s="386" t="e">
        <f>+#REF!-J271</f>
        <v>#REF!</v>
      </c>
    </row>
    <row r="272" spans="1:13">
      <c r="A272" s="1092"/>
      <c r="B272" s="989" t="s">
        <v>232</v>
      </c>
      <c r="C272" s="995"/>
      <c r="D272" s="815"/>
      <c r="E272" s="1098" t="s">
        <v>180</v>
      </c>
      <c r="F272" s="992"/>
      <c r="G272" s="993"/>
      <c r="H272" s="992"/>
      <c r="I272" s="994"/>
      <c r="J272" s="994"/>
      <c r="K272" s="1091"/>
      <c r="M272" s="386" t="e">
        <f>+#REF!-J272</f>
        <v>#REF!</v>
      </c>
    </row>
    <row r="273" spans="1:13" s="662" customFormat="1">
      <c r="A273" s="1092"/>
      <c r="B273" s="989" t="s">
        <v>233</v>
      </c>
      <c r="C273" s="990"/>
      <c r="D273" s="815"/>
      <c r="E273" s="1098" t="s">
        <v>180</v>
      </c>
      <c r="F273" s="992"/>
      <c r="G273" s="993"/>
      <c r="H273" s="992"/>
      <c r="I273" s="994"/>
      <c r="J273" s="994"/>
      <c r="K273" s="1091"/>
      <c r="M273" s="386" t="e">
        <f>+#REF!-J273</f>
        <v>#REF!</v>
      </c>
    </row>
    <row r="274" spans="1:13">
      <c r="A274" s="1092"/>
      <c r="B274" s="989" t="s">
        <v>234</v>
      </c>
      <c r="C274" s="984"/>
      <c r="D274" s="815"/>
      <c r="E274" s="1098" t="s">
        <v>180</v>
      </c>
      <c r="F274" s="992"/>
      <c r="G274" s="993"/>
      <c r="H274" s="992"/>
      <c r="I274" s="994"/>
      <c r="J274" s="994"/>
      <c r="K274" s="1091"/>
      <c r="M274" s="386" t="e">
        <f>+#REF!-J274</f>
        <v>#REF!</v>
      </c>
    </row>
    <row r="275" spans="1:13">
      <c r="A275" s="1092"/>
      <c r="B275" s="989" t="s">
        <v>1540</v>
      </c>
      <c r="C275" s="995"/>
      <c r="D275" s="815"/>
      <c r="E275" s="991" t="s">
        <v>180</v>
      </c>
      <c r="F275" s="992"/>
      <c r="G275" s="993"/>
      <c r="H275" s="992"/>
      <c r="I275" s="994"/>
      <c r="J275" s="994"/>
      <c r="K275" s="1091"/>
      <c r="M275" s="386" t="e">
        <f>+#REF!-J275</f>
        <v>#REF!</v>
      </c>
    </row>
    <row r="276" spans="1:13">
      <c r="A276" s="1092"/>
      <c r="B276" s="989" t="s">
        <v>1541</v>
      </c>
      <c r="C276" s="995"/>
      <c r="D276" s="815"/>
      <c r="E276" s="991" t="s">
        <v>180</v>
      </c>
      <c r="F276" s="992"/>
      <c r="G276" s="993"/>
      <c r="H276" s="992"/>
      <c r="I276" s="994"/>
      <c r="J276" s="994"/>
      <c r="K276" s="1091"/>
      <c r="M276" s="386" t="e">
        <f>+#REF!-J276</f>
        <v>#REF!</v>
      </c>
    </row>
    <row r="277" spans="1:13">
      <c r="A277" s="1092"/>
      <c r="B277" s="989" t="s">
        <v>1542</v>
      </c>
      <c r="C277" s="995"/>
      <c r="D277" s="815"/>
      <c r="E277" s="991" t="s">
        <v>180</v>
      </c>
      <c r="F277" s="992"/>
      <c r="G277" s="993"/>
      <c r="H277" s="992"/>
      <c r="I277" s="994"/>
      <c r="J277" s="994"/>
      <c r="K277" s="1091"/>
      <c r="M277" s="386" t="e">
        <f>+#REF!-J277</f>
        <v>#REF!</v>
      </c>
    </row>
    <row r="278" spans="1:13" ht="17.25" customHeight="1">
      <c r="A278" s="1092"/>
      <c r="B278" s="989" t="s">
        <v>1543</v>
      </c>
      <c r="C278" s="990"/>
      <c r="D278" s="815"/>
      <c r="E278" s="1098" t="s">
        <v>147</v>
      </c>
      <c r="F278" s="992"/>
      <c r="G278" s="993"/>
      <c r="H278" s="992"/>
      <c r="I278" s="994"/>
      <c r="J278" s="994"/>
      <c r="K278" s="1091"/>
      <c r="M278" s="386" t="e">
        <f>+#REF!-J278</f>
        <v>#REF!</v>
      </c>
    </row>
    <row r="279" spans="1:13">
      <c r="A279" s="1092"/>
      <c r="B279" s="989" t="s">
        <v>1544</v>
      </c>
      <c r="C279" s="990"/>
      <c r="D279" s="815"/>
      <c r="E279" s="1098" t="s">
        <v>164</v>
      </c>
      <c r="F279" s="992"/>
      <c r="G279" s="993"/>
      <c r="H279" s="992"/>
      <c r="I279" s="994"/>
      <c r="J279" s="994"/>
      <c r="K279" s="1091"/>
      <c r="M279" s="386" t="e">
        <f>+#REF!-J279</f>
        <v>#REF!</v>
      </c>
    </row>
    <row r="280" spans="1:13">
      <c r="A280" s="1092"/>
      <c r="B280" s="989" t="s">
        <v>1545</v>
      </c>
      <c r="C280" s="990"/>
      <c r="D280" s="815"/>
      <c r="E280" s="1098" t="s">
        <v>164</v>
      </c>
      <c r="F280" s="992"/>
      <c r="G280" s="993"/>
      <c r="H280" s="992"/>
      <c r="I280" s="994"/>
      <c r="J280" s="994"/>
      <c r="K280" s="1091"/>
      <c r="M280" s="386" t="e">
        <f>+#REF!-J280</f>
        <v>#REF!</v>
      </c>
    </row>
    <row r="281" spans="1:13">
      <c r="A281" s="1155"/>
      <c r="B281" s="1082" t="s">
        <v>1546</v>
      </c>
      <c r="C281" s="1156"/>
      <c r="D281" s="1083"/>
      <c r="E281" s="1172" t="s">
        <v>164</v>
      </c>
      <c r="F281" s="1085"/>
      <c r="G281" s="1028"/>
      <c r="H281" s="1085"/>
      <c r="I281" s="1023"/>
      <c r="J281" s="1023"/>
      <c r="K281" s="1157"/>
      <c r="M281" s="386" t="e">
        <f>+#REF!-J281</f>
        <v>#REF!</v>
      </c>
    </row>
    <row r="282" spans="1:13">
      <c r="A282" s="1165"/>
      <c r="B282" s="1123" t="s">
        <v>235</v>
      </c>
      <c r="C282" s="1175"/>
      <c r="D282" s="1137"/>
      <c r="E282" s="1138"/>
      <c r="F282" s="1139"/>
      <c r="G282" s="1041"/>
      <c r="H282" s="1139"/>
      <c r="I282" s="1042"/>
      <c r="J282" s="1042"/>
      <c r="K282" s="1170"/>
      <c r="M282" s="386" t="e">
        <f>+#REF!-J282</f>
        <v>#REF!</v>
      </c>
    </row>
    <row r="283" spans="1:13">
      <c r="A283" s="1158"/>
      <c r="B283" s="1159"/>
      <c r="C283" s="1173"/>
      <c r="D283" s="1160"/>
      <c r="E283" s="1161"/>
      <c r="F283" s="1162"/>
      <c r="G283" s="1162"/>
      <c r="H283" s="1162"/>
      <c r="I283" s="1162"/>
      <c r="J283" s="1174"/>
      <c r="K283" s="1163"/>
      <c r="M283" s="386" t="e">
        <f>+#REF!-J283</f>
        <v>#REF!</v>
      </c>
    </row>
    <row r="284" spans="1:13">
      <c r="A284" s="982">
        <v>7</v>
      </c>
      <c r="B284" s="983" t="s">
        <v>236</v>
      </c>
      <c r="C284" s="990"/>
      <c r="D284" s="1095"/>
      <c r="E284" s="985"/>
      <c r="F284" s="986"/>
      <c r="G284" s="1076"/>
      <c r="H284" s="1076"/>
      <c r="I284" s="1076"/>
      <c r="J284" s="1077"/>
      <c r="K284" s="1091"/>
      <c r="M284" s="386" t="e">
        <f>+#REF!-J284</f>
        <v>#REF!</v>
      </c>
    </row>
    <row r="285" spans="1:13">
      <c r="A285" s="1092"/>
      <c r="B285" s="989" t="s">
        <v>237</v>
      </c>
      <c r="C285" s="1099"/>
      <c r="D285" s="815"/>
      <c r="E285" s="991" t="s">
        <v>147</v>
      </c>
      <c r="F285" s="992"/>
      <c r="G285" s="993"/>
      <c r="H285" s="992"/>
      <c r="I285" s="994"/>
      <c r="J285" s="994"/>
      <c r="K285" s="1091"/>
      <c r="M285" s="386" t="e">
        <f>+#REF!-J285</f>
        <v>#REF!</v>
      </c>
    </row>
    <row r="286" spans="1:13">
      <c r="A286" s="1100"/>
      <c r="B286" s="989" t="s">
        <v>238</v>
      </c>
      <c r="C286" s="1101"/>
      <c r="D286" s="815"/>
      <c r="E286" s="991" t="s">
        <v>147</v>
      </c>
      <c r="F286" s="992"/>
      <c r="G286" s="993"/>
      <c r="H286" s="992"/>
      <c r="I286" s="994"/>
      <c r="J286" s="994"/>
      <c r="K286" s="1102"/>
      <c r="M286" s="386" t="e">
        <f>+#REF!-J286</f>
        <v>#REF!</v>
      </c>
    </row>
    <row r="287" spans="1:13">
      <c r="A287" s="1100"/>
      <c r="B287" s="989" t="s">
        <v>1547</v>
      </c>
      <c r="C287" s="1101"/>
      <c r="D287" s="815"/>
      <c r="E287" s="991"/>
      <c r="F287" s="992"/>
      <c r="G287" s="993"/>
      <c r="H287" s="992"/>
      <c r="I287" s="994"/>
      <c r="J287" s="994"/>
      <c r="K287" s="1102"/>
      <c r="M287" s="386" t="e">
        <f>+#REF!-J287</f>
        <v>#REF!</v>
      </c>
    </row>
    <row r="288" spans="1:13" s="662" customFormat="1">
      <c r="A288" s="1092"/>
      <c r="B288" s="989" t="s">
        <v>1548</v>
      </c>
      <c r="C288" s="995"/>
      <c r="D288" s="815"/>
      <c r="E288" s="991" t="s">
        <v>147</v>
      </c>
      <c r="F288" s="992"/>
      <c r="G288" s="993"/>
      <c r="H288" s="992"/>
      <c r="I288" s="994"/>
      <c r="J288" s="994"/>
      <c r="K288" s="1091"/>
      <c r="M288" s="386" t="e">
        <f>+#REF!-J288</f>
        <v>#REF!</v>
      </c>
    </row>
    <row r="289" spans="1:13">
      <c r="A289" s="1092"/>
      <c r="B289" s="989" t="s">
        <v>1549</v>
      </c>
      <c r="C289" s="990"/>
      <c r="D289" s="815"/>
      <c r="E289" s="991" t="s">
        <v>147</v>
      </c>
      <c r="F289" s="992"/>
      <c r="G289" s="993"/>
      <c r="H289" s="992"/>
      <c r="I289" s="994"/>
      <c r="J289" s="994"/>
      <c r="K289" s="1091"/>
      <c r="M289" s="386" t="e">
        <f>+#REF!-J289</f>
        <v>#REF!</v>
      </c>
    </row>
    <row r="290" spans="1:13" s="662" customFormat="1">
      <c r="A290" s="1092"/>
      <c r="B290" s="989" t="s">
        <v>1550</v>
      </c>
      <c r="C290" s="990"/>
      <c r="D290" s="815"/>
      <c r="E290" s="991" t="s">
        <v>147</v>
      </c>
      <c r="F290" s="992"/>
      <c r="G290" s="993"/>
      <c r="H290" s="992"/>
      <c r="I290" s="994"/>
      <c r="J290" s="994"/>
      <c r="K290" s="1091"/>
      <c r="M290" s="386" t="e">
        <f>+#REF!-J290</f>
        <v>#REF!</v>
      </c>
    </row>
    <row r="291" spans="1:13">
      <c r="A291" s="1092"/>
      <c r="B291" s="989" t="s">
        <v>1551</v>
      </c>
      <c r="C291" s="990"/>
      <c r="D291" s="815"/>
      <c r="E291" s="991" t="s">
        <v>147</v>
      </c>
      <c r="F291" s="992"/>
      <c r="G291" s="993"/>
      <c r="H291" s="992"/>
      <c r="I291" s="994"/>
      <c r="J291" s="994"/>
      <c r="K291" s="1091"/>
      <c r="M291" s="386" t="e">
        <f>+#REF!-J291</f>
        <v>#REF!</v>
      </c>
    </row>
    <row r="292" spans="1:13">
      <c r="A292" s="1092"/>
      <c r="B292" s="989" t="s">
        <v>1552</v>
      </c>
      <c r="C292" s="990"/>
      <c r="D292" s="815"/>
      <c r="E292" s="991" t="s">
        <v>147</v>
      </c>
      <c r="F292" s="992"/>
      <c r="G292" s="993"/>
      <c r="H292" s="992"/>
      <c r="I292" s="994"/>
      <c r="J292" s="994"/>
      <c r="K292" s="1091"/>
      <c r="M292" s="386" t="e">
        <f>+#REF!-J292</f>
        <v>#REF!</v>
      </c>
    </row>
    <row r="293" spans="1:13">
      <c r="A293" s="1092"/>
      <c r="B293" s="989" t="s">
        <v>1553</v>
      </c>
      <c r="C293" s="990"/>
      <c r="D293" s="815"/>
      <c r="E293" s="991" t="s">
        <v>147</v>
      </c>
      <c r="F293" s="992"/>
      <c r="G293" s="993"/>
      <c r="H293" s="992"/>
      <c r="I293" s="994"/>
      <c r="J293" s="994"/>
      <c r="K293" s="1091"/>
      <c r="M293" s="386" t="e">
        <f>+#REF!-J293</f>
        <v>#REF!</v>
      </c>
    </row>
    <row r="294" spans="1:13">
      <c r="A294" s="1092"/>
      <c r="B294" s="989" t="s">
        <v>1554</v>
      </c>
      <c r="C294" s="990"/>
      <c r="D294" s="815"/>
      <c r="E294" s="991" t="s">
        <v>147</v>
      </c>
      <c r="F294" s="992"/>
      <c r="G294" s="993"/>
      <c r="H294" s="992"/>
      <c r="I294" s="994"/>
      <c r="J294" s="994"/>
      <c r="K294" s="1091"/>
      <c r="M294" s="386" t="e">
        <f>+#REF!-J294</f>
        <v>#REF!</v>
      </c>
    </row>
    <row r="295" spans="1:13">
      <c r="A295" s="1092"/>
      <c r="B295" s="989" t="s">
        <v>1555</v>
      </c>
      <c r="C295" s="990"/>
      <c r="D295" s="815"/>
      <c r="E295" s="991" t="s">
        <v>147</v>
      </c>
      <c r="F295" s="992"/>
      <c r="G295" s="993"/>
      <c r="H295" s="992"/>
      <c r="I295" s="994"/>
      <c r="J295" s="994"/>
      <c r="K295" s="1091"/>
      <c r="M295" s="386" t="e">
        <f>+#REF!-J295</f>
        <v>#REF!</v>
      </c>
    </row>
    <row r="296" spans="1:13">
      <c r="A296" s="1092"/>
      <c r="B296" s="989" t="s">
        <v>1556</v>
      </c>
      <c r="C296" s="990"/>
      <c r="D296" s="815"/>
      <c r="E296" s="991" t="s">
        <v>147</v>
      </c>
      <c r="F296" s="992"/>
      <c r="G296" s="993"/>
      <c r="H296" s="992"/>
      <c r="I296" s="994"/>
      <c r="J296" s="994"/>
      <c r="K296" s="1091"/>
      <c r="M296" s="386" t="e">
        <f>+#REF!-J296</f>
        <v>#REF!</v>
      </c>
    </row>
    <row r="297" spans="1:13">
      <c r="A297" s="1092"/>
      <c r="B297" s="989" t="s">
        <v>1557</v>
      </c>
      <c r="C297" s="990"/>
      <c r="D297" s="815"/>
      <c r="E297" s="991" t="s">
        <v>147</v>
      </c>
      <c r="F297" s="992"/>
      <c r="G297" s="993"/>
      <c r="H297" s="992"/>
      <c r="I297" s="994"/>
      <c r="J297" s="994"/>
      <c r="K297" s="1091"/>
      <c r="M297" s="386" t="e">
        <f>+#REF!-J297</f>
        <v>#REF!</v>
      </c>
    </row>
    <row r="298" spans="1:13">
      <c r="A298" s="1092"/>
      <c r="B298" s="989" t="s">
        <v>1558</v>
      </c>
      <c r="C298" s="984"/>
      <c r="D298" s="815"/>
      <c r="E298" s="991" t="s">
        <v>180</v>
      </c>
      <c r="F298" s="992"/>
      <c r="G298" s="993"/>
      <c r="H298" s="992"/>
      <c r="I298" s="994"/>
      <c r="J298" s="994"/>
      <c r="K298" s="1091"/>
      <c r="M298" s="386" t="e">
        <f>+#REF!-J298</f>
        <v>#REF!</v>
      </c>
    </row>
    <row r="299" spans="1:13">
      <c r="A299" s="1092"/>
      <c r="B299" s="989" t="s">
        <v>1559</v>
      </c>
      <c r="C299" s="984"/>
      <c r="D299" s="815"/>
      <c r="E299" s="991" t="s">
        <v>180</v>
      </c>
      <c r="F299" s="992"/>
      <c r="G299" s="993"/>
      <c r="H299" s="992"/>
      <c r="I299" s="994"/>
      <c r="J299" s="994"/>
      <c r="K299" s="1091"/>
      <c r="M299" s="386" t="e">
        <f>+#REF!-J299</f>
        <v>#REF!</v>
      </c>
    </row>
    <row r="300" spans="1:13">
      <c r="A300" s="1092"/>
      <c r="B300" s="989" t="s">
        <v>1560</v>
      </c>
      <c r="C300" s="984"/>
      <c r="D300" s="815"/>
      <c r="E300" s="991" t="s">
        <v>180</v>
      </c>
      <c r="F300" s="992"/>
      <c r="G300" s="993"/>
      <c r="H300" s="992"/>
      <c r="I300" s="994"/>
      <c r="J300" s="994"/>
      <c r="K300" s="1091"/>
      <c r="M300" s="386" t="e">
        <f>+#REF!-J300</f>
        <v>#REF!</v>
      </c>
    </row>
    <row r="301" spans="1:13">
      <c r="A301" s="1092"/>
      <c r="B301" s="989" t="s">
        <v>1561</v>
      </c>
      <c r="C301" s="995"/>
      <c r="D301" s="815"/>
      <c r="E301" s="991" t="s">
        <v>180</v>
      </c>
      <c r="F301" s="992"/>
      <c r="G301" s="993"/>
      <c r="H301" s="992"/>
      <c r="I301" s="994"/>
      <c r="J301" s="994"/>
      <c r="K301" s="1091"/>
      <c r="M301" s="386" t="e">
        <f>+#REF!-J301</f>
        <v>#REF!</v>
      </c>
    </row>
    <row r="302" spans="1:13">
      <c r="A302" s="1092"/>
      <c r="B302" s="989" t="s">
        <v>1562</v>
      </c>
      <c r="C302" s="995"/>
      <c r="D302" s="815"/>
      <c r="E302" s="991" t="s">
        <v>180</v>
      </c>
      <c r="F302" s="992"/>
      <c r="G302" s="993"/>
      <c r="H302" s="992"/>
      <c r="I302" s="994"/>
      <c r="J302" s="994"/>
      <c r="K302" s="1091"/>
      <c r="M302" s="386" t="e">
        <f>+#REF!-J302</f>
        <v>#REF!</v>
      </c>
    </row>
    <row r="303" spans="1:13">
      <c r="A303" s="1092"/>
      <c r="B303" s="989" t="s">
        <v>1563</v>
      </c>
      <c r="C303" s="995"/>
      <c r="D303" s="815"/>
      <c r="E303" s="991" t="s">
        <v>3</v>
      </c>
      <c r="F303" s="992"/>
      <c r="G303" s="993"/>
      <c r="H303" s="992"/>
      <c r="I303" s="994"/>
      <c r="J303" s="994"/>
      <c r="K303" s="1091"/>
      <c r="M303" s="386" t="e">
        <f>+#REF!-J303</f>
        <v>#REF!</v>
      </c>
    </row>
    <row r="304" spans="1:13">
      <c r="A304" s="1155"/>
      <c r="B304" s="1082" t="s">
        <v>1564</v>
      </c>
      <c r="C304" s="1156"/>
      <c r="D304" s="1083"/>
      <c r="E304" s="1084" t="s">
        <v>164</v>
      </c>
      <c r="F304" s="1085"/>
      <c r="G304" s="1028"/>
      <c r="H304" s="1085"/>
      <c r="I304" s="1023"/>
      <c r="J304" s="1023"/>
      <c r="K304" s="1157"/>
      <c r="M304" s="386" t="e">
        <f>+#REF!-J304</f>
        <v>#REF!</v>
      </c>
    </row>
    <row r="305" spans="1:13">
      <c r="A305" s="1165"/>
      <c r="B305" s="1123" t="s">
        <v>239</v>
      </c>
      <c r="C305" s="1176"/>
      <c r="D305" s="1137"/>
      <c r="E305" s="1138"/>
      <c r="F305" s="1139"/>
      <c r="G305" s="1041"/>
      <c r="H305" s="1139"/>
      <c r="I305" s="1042"/>
      <c r="J305" s="1042"/>
      <c r="K305" s="1170"/>
      <c r="M305" s="386" t="e">
        <f>+#REF!-J305</f>
        <v>#REF!</v>
      </c>
    </row>
    <row r="306" spans="1:13">
      <c r="A306" s="1158"/>
      <c r="B306" s="1159"/>
      <c r="C306" s="1110"/>
      <c r="D306" s="1160"/>
      <c r="E306" s="1161"/>
      <c r="F306" s="1162"/>
      <c r="G306" s="1146"/>
      <c r="H306" s="1146"/>
      <c r="I306" s="1146"/>
      <c r="J306" s="1147"/>
      <c r="K306" s="1163"/>
      <c r="M306" s="386" t="e">
        <f>+#REF!-J306</f>
        <v>#REF!</v>
      </c>
    </row>
    <row r="307" spans="1:13">
      <c r="A307" s="982">
        <v>8</v>
      </c>
      <c r="B307" s="983" t="s">
        <v>240</v>
      </c>
      <c r="C307" s="990"/>
      <c r="D307" s="1095"/>
      <c r="E307" s="985"/>
      <c r="F307" s="986"/>
      <c r="G307" s="986"/>
      <c r="H307" s="986"/>
      <c r="I307" s="986"/>
      <c r="J307" s="987"/>
      <c r="K307" s="1091"/>
      <c r="M307" s="386" t="e">
        <f>+#REF!-J307</f>
        <v>#REF!</v>
      </c>
    </row>
    <row r="308" spans="1:13">
      <c r="A308" s="1092"/>
      <c r="B308" s="1103" t="s">
        <v>241</v>
      </c>
      <c r="C308" s="990"/>
      <c r="D308" s="1095"/>
      <c r="E308" s="985"/>
      <c r="F308" s="986"/>
      <c r="G308" s="1076"/>
      <c r="H308" s="1076"/>
      <c r="I308" s="1076"/>
      <c r="J308" s="1077"/>
      <c r="K308" s="1091"/>
      <c r="M308" s="386" t="e">
        <f>+#REF!-J308</f>
        <v>#REF!</v>
      </c>
    </row>
    <row r="309" spans="1:13">
      <c r="A309" s="1092"/>
      <c r="B309" s="1104" t="s">
        <v>1565</v>
      </c>
      <c r="C309" s="1099"/>
      <c r="D309" s="1006"/>
      <c r="E309" s="1098" t="s">
        <v>180</v>
      </c>
      <c r="F309" s="992"/>
      <c r="G309" s="993"/>
      <c r="H309" s="992"/>
      <c r="I309" s="994"/>
      <c r="J309" s="994"/>
      <c r="K309" s="1091"/>
      <c r="M309" s="386" t="e">
        <f>+#REF!-J309</f>
        <v>#REF!</v>
      </c>
    </row>
    <row r="310" spans="1:13">
      <c r="A310" s="1105"/>
      <c r="B310" s="1104" t="s">
        <v>1566</v>
      </c>
      <c r="C310" s="1096"/>
      <c r="D310" s="815"/>
      <c r="E310" s="1098" t="s">
        <v>147</v>
      </c>
      <c r="F310" s="992"/>
      <c r="G310" s="993"/>
      <c r="H310" s="992"/>
      <c r="I310" s="994"/>
      <c r="J310" s="994"/>
      <c r="K310" s="1001"/>
      <c r="M310" s="386" t="e">
        <f>+#REF!-J310</f>
        <v>#REF!</v>
      </c>
    </row>
    <row r="311" spans="1:13">
      <c r="A311" s="1106"/>
      <c r="B311" s="1104" t="s">
        <v>1567</v>
      </c>
      <c r="C311" s="984"/>
      <c r="D311" s="815"/>
      <c r="E311" s="1098" t="s">
        <v>147</v>
      </c>
      <c r="F311" s="992"/>
      <c r="G311" s="993"/>
      <c r="H311" s="992"/>
      <c r="I311" s="994"/>
      <c r="J311" s="994"/>
      <c r="K311" s="988"/>
      <c r="M311" s="386" t="e">
        <f>+#REF!-J311</f>
        <v>#REF!</v>
      </c>
    </row>
    <row r="312" spans="1:13">
      <c r="A312" s="1092"/>
      <c r="B312" s="1104" t="s">
        <v>1568</v>
      </c>
      <c r="C312" s="995"/>
      <c r="D312" s="815"/>
      <c r="E312" s="1098" t="s">
        <v>147</v>
      </c>
      <c r="F312" s="992"/>
      <c r="G312" s="993"/>
      <c r="H312" s="992"/>
      <c r="I312" s="994"/>
      <c r="J312" s="994"/>
      <c r="K312" s="988"/>
      <c r="M312" s="386" t="e">
        <f>+#REF!-J312</f>
        <v>#REF!</v>
      </c>
    </row>
    <row r="313" spans="1:13">
      <c r="A313" s="1092"/>
      <c r="B313" s="1104" t="s">
        <v>1569</v>
      </c>
      <c r="C313" s="1107"/>
      <c r="D313" s="815"/>
      <c r="E313" s="1098" t="s">
        <v>147</v>
      </c>
      <c r="F313" s="992"/>
      <c r="G313" s="993"/>
      <c r="H313" s="992"/>
      <c r="I313" s="994"/>
      <c r="J313" s="994"/>
      <c r="K313" s="988"/>
      <c r="M313" s="386" t="e">
        <f>+#REF!-J313</f>
        <v>#REF!</v>
      </c>
    </row>
    <row r="314" spans="1:13">
      <c r="A314" s="1092"/>
      <c r="B314" s="1104" t="s">
        <v>1570</v>
      </c>
      <c r="C314" s="1108"/>
      <c r="D314" s="815"/>
      <c r="E314" s="1098" t="s">
        <v>147</v>
      </c>
      <c r="F314" s="992"/>
      <c r="G314" s="993"/>
      <c r="H314" s="992"/>
      <c r="I314" s="994"/>
      <c r="J314" s="994"/>
      <c r="K314" s="988"/>
      <c r="M314" s="386" t="e">
        <f>+#REF!-J314</f>
        <v>#REF!</v>
      </c>
    </row>
    <row r="315" spans="1:13">
      <c r="A315" s="1092"/>
      <c r="B315" s="1104" t="s">
        <v>1571</v>
      </c>
      <c r="C315" s="1108"/>
      <c r="D315" s="815"/>
      <c r="E315" s="1098" t="s">
        <v>147</v>
      </c>
      <c r="F315" s="992"/>
      <c r="G315" s="993"/>
      <c r="H315" s="992"/>
      <c r="I315" s="994"/>
      <c r="J315" s="994"/>
      <c r="K315" s="988"/>
      <c r="M315" s="386" t="e">
        <f>+#REF!-J315</f>
        <v>#REF!</v>
      </c>
    </row>
    <row r="316" spans="1:13">
      <c r="A316" s="1092"/>
      <c r="B316" s="1104" t="s">
        <v>1572</v>
      </c>
      <c r="C316" s="1109"/>
      <c r="D316" s="815"/>
      <c r="E316" s="1098" t="s">
        <v>147</v>
      </c>
      <c r="F316" s="992"/>
      <c r="G316" s="993"/>
      <c r="H316" s="992"/>
      <c r="I316" s="994"/>
      <c r="J316" s="994"/>
      <c r="K316" s="988"/>
      <c r="M316" s="386" t="e">
        <f>+#REF!-J316</f>
        <v>#REF!</v>
      </c>
    </row>
    <row r="317" spans="1:13">
      <c r="A317" s="1092"/>
      <c r="B317" s="1104" t="s">
        <v>1573</v>
      </c>
      <c r="C317" s="984"/>
      <c r="D317" s="815"/>
      <c r="E317" s="1098" t="s">
        <v>147</v>
      </c>
      <c r="F317" s="992"/>
      <c r="G317" s="993"/>
      <c r="H317" s="992"/>
      <c r="I317" s="994"/>
      <c r="J317" s="994"/>
      <c r="K317" s="988"/>
      <c r="M317" s="386" t="e">
        <f>+#REF!-J317</f>
        <v>#REF!</v>
      </c>
    </row>
    <row r="318" spans="1:13">
      <c r="A318" s="1092"/>
      <c r="B318" s="1104" t="s">
        <v>1574</v>
      </c>
      <c r="C318" s="984"/>
      <c r="D318" s="815"/>
      <c r="E318" s="1098" t="s">
        <v>147</v>
      </c>
      <c r="F318" s="992"/>
      <c r="G318" s="993"/>
      <c r="H318" s="992"/>
      <c r="I318" s="994"/>
      <c r="J318" s="994"/>
      <c r="K318" s="988"/>
      <c r="M318" s="386" t="e">
        <f>+#REF!-J318</f>
        <v>#REF!</v>
      </c>
    </row>
    <row r="319" spans="1:13" s="662" customFormat="1">
      <c r="A319" s="1092"/>
      <c r="B319" s="1104" t="s">
        <v>1575</v>
      </c>
      <c r="C319" s="984"/>
      <c r="D319" s="815"/>
      <c r="E319" s="1098" t="s">
        <v>147</v>
      </c>
      <c r="F319" s="992"/>
      <c r="G319" s="993"/>
      <c r="H319" s="992"/>
      <c r="I319" s="994"/>
      <c r="J319" s="994"/>
      <c r="K319" s="988"/>
      <c r="M319" s="386" t="e">
        <f>+#REF!-J319</f>
        <v>#REF!</v>
      </c>
    </row>
    <row r="320" spans="1:13" s="662" customFormat="1">
      <c r="A320" s="1092"/>
      <c r="B320" s="1104" t="s">
        <v>1576</v>
      </c>
      <c r="C320" s="984"/>
      <c r="D320" s="815"/>
      <c r="E320" s="1098" t="s">
        <v>147</v>
      </c>
      <c r="F320" s="992"/>
      <c r="G320" s="993"/>
      <c r="H320" s="992"/>
      <c r="I320" s="994"/>
      <c r="J320" s="994"/>
      <c r="K320" s="988"/>
      <c r="M320" s="386" t="e">
        <f>+#REF!-J320</f>
        <v>#REF!</v>
      </c>
    </row>
    <row r="321" spans="1:13" s="662" customFormat="1">
      <c r="A321" s="1092"/>
      <c r="B321" s="1104" t="s">
        <v>1577</v>
      </c>
      <c r="C321" s="984"/>
      <c r="D321" s="815"/>
      <c r="E321" s="1098" t="s">
        <v>147</v>
      </c>
      <c r="F321" s="992"/>
      <c r="G321" s="993"/>
      <c r="H321" s="992"/>
      <c r="I321" s="994"/>
      <c r="J321" s="994"/>
      <c r="K321" s="988"/>
      <c r="M321" s="386" t="e">
        <f>+#REF!-J321</f>
        <v>#REF!</v>
      </c>
    </row>
    <row r="322" spans="1:13">
      <c r="A322" s="1092"/>
      <c r="B322" s="1104" t="s">
        <v>1578</v>
      </c>
      <c r="C322" s="984"/>
      <c r="D322" s="815"/>
      <c r="E322" s="1098" t="s">
        <v>147</v>
      </c>
      <c r="F322" s="992"/>
      <c r="G322" s="993"/>
      <c r="H322" s="992"/>
      <c r="I322" s="994"/>
      <c r="J322" s="994"/>
      <c r="K322" s="988"/>
      <c r="M322" s="386" t="e">
        <f>+#REF!-J322</f>
        <v>#REF!</v>
      </c>
    </row>
    <row r="323" spans="1:13">
      <c r="A323" s="1092"/>
      <c r="B323" s="1104" t="s">
        <v>1579</v>
      </c>
      <c r="C323" s="984"/>
      <c r="D323" s="815"/>
      <c r="E323" s="1098" t="s">
        <v>147</v>
      </c>
      <c r="F323" s="992"/>
      <c r="G323" s="993"/>
      <c r="H323" s="992"/>
      <c r="I323" s="994"/>
      <c r="J323" s="994"/>
      <c r="K323" s="988"/>
      <c r="M323" s="386" t="e">
        <f>+#REF!-J323</f>
        <v>#REF!</v>
      </c>
    </row>
    <row r="324" spans="1:13">
      <c r="A324" s="1092"/>
      <c r="B324" s="1104" t="s">
        <v>1580</v>
      </c>
      <c r="C324" s="984"/>
      <c r="D324" s="815"/>
      <c r="E324" s="1098" t="s">
        <v>147</v>
      </c>
      <c r="F324" s="992"/>
      <c r="G324" s="993"/>
      <c r="H324" s="992"/>
      <c r="I324" s="994"/>
      <c r="J324" s="994"/>
      <c r="K324" s="988"/>
      <c r="M324" s="386" t="e">
        <f>+#REF!-J324</f>
        <v>#REF!</v>
      </c>
    </row>
    <row r="325" spans="1:13">
      <c r="A325" s="1092"/>
      <c r="B325" s="989" t="s">
        <v>1581</v>
      </c>
      <c r="C325" s="990"/>
      <c r="D325" s="815"/>
      <c r="E325" s="991" t="s">
        <v>180</v>
      </c>
      <c r="F325" s="992"/>
      <c r="G325" s="993"/>
      <c r="H325" s="992"/>
      <c r="I325" s="994"/>
      <c r="J325" s="994"/>
      <c r="K325" s="988"/>
      <c r="M325" s="386" t="e">
        <f>+#REF!-J325</f>
        <v>#REF!</v>
      </c>
    </row>
    <row r="326" spans="1:13">
      <c r="A326" s="1092"/>
      <c r="B326" s="989" t="s">
        <v>1582</v>
      </c>
      <c r="C326" s="990"/>
      <c r="D326" s="815"/>
      <c r="E326" s="991" t="s">
        <v>180</v>
      </c>
      <c r="F326" s="992"/>
      <c r="G326" s="993"/>
      <c r="H326" s="992"/>
      <c r="I326" s="994"/>
      <c r="J326" s="994"/>
      <c r="K326" s="988"/>
      <c r="M326" s="386" t="e">
        <f>+#REF!-J326</f>
        <v>#REF!</v>
      </c>
    </row>
    <row r="327" spans="1:13">
      <c r="A327" s="1092"/>
      <c r="B327" s="989" t="s">
        <v>1583</v>
      </c>
      <c r="C327" s="990"/>
      <c r="D327" s="815"/>
      <c r="E327" s="991" t="s">
        <v>180</v>
      </c>
      <c r="F327" s="992"/>
      <c r="G327" s="993"/>
      <c r="H327" s="992"/>
      <c r="I327" s="994"/>
      <c r="J327" s="994"/>
      <c r="K327" s="988"/>
      <c r="M327" s="386" t="e">
        <f>+#REF!-J327</f>
        <v>#REF!</v>
      </c>
    </row>
    <row r="328" spans="1:13">
      <c r="A328" s="1092"/>
      <c r="B328" s="989" t="s">
        <v>1584</v>
      </c>
      <c r="C328" s="990"/>
      <c r="D328" s="815"/>
      <c r="E328" s="991" t="s">
        <v>180</v>
      </c>
      <c r="F328" s="992"/>
      <c r="G328" s="993"/>
      <c r="H328" s="992"/>
      <c r="I328" s="994"/>
      <c r="J328" s="994"/>
      <c r="K328" s="988"/>
      <c r="M328" s="386" t="e">
        <f>+#REF!-J328</f>
        <v>#REF!</v>
      </c>
    </row>
    <row r="329" spans="1:13">
      <c r="A329" s="1092"/>
      <c r="B329" s="989" t="s">
        <v>1585</v>
      </c>
      <c r="C329" s="990"/>
      <c r="D329" s="815"/>
      <c r="E329" s="991" t="s">
        <v>180</v>
      </c>
      <c r="F329" s="992"/>
      <c r="G329" s="993"/>
      <c r="H329" s="992"/>
      <c r="I329" s="994"/>
      <c r="J329" s="994"/>
      <c r="K329" s="988"/>
      <c r="M329" s="386" t="e">
        <f>+#REF!-J329</f>
        <v>#REF!</v>
      </c>
    </row>
    <row r="330" spans="1:13">
      <c r="A330" s="1092"/>
      <c r="B330" s="989" t="s">
        <v>1586</v>
      </c>
      <c r="C330" s="990"/>
      <c r="D330" s="815"/>
      <c r="E330" s="991" t="s">
        <v>180</v>
      </c>
      <c r="F330" s="992"/>
      <c r="G330" s="993"/>
      <c r="H330" s="992"/>
      <c r="I330" s="994"/>
      <c r="J330" s="994"/>
      <c r="K330" s="988"/>
      <c r="M330" s="386" t="e">
        <f>+#REF!-J330</f>
        <v>#REF!</v>
      </c>
    </row>
    <row r="331" spans="1:13">
      <c r="A331" s="1092"/>
      <c r="B331" s="1104" t="s">
        <v>1587</v>
      </c>
      <c r="C331" s="995"/>
      <c r="D331" s="815"/>
      <c r="E331" s="1098" t="s">
        <v>164</v>
      </c>
      <c r="F331" s="992"/>
      <c r="G331" s="993"/>
      <c r="H331" s="992"/>
      <c r="I331" s="994"/>
      <c r="J331" s="994"/>
      <c r="K331" s="988"/>
      <c r="M331" s="386" t="e">
        <f>+#REF!-J331</f>
        <v>#REF!</v>
      </c>
    </row>
    <row r="332" spans="1:13">
      <c r="A332" s="1092"/>
      <c r="B332" s="1104" t="s">
        <v>1588</v>
      </c>
      <c r="C332" s="990"/>
      <c r="D332" s="815"/>
      <c r="E332" s="1098" t="s">
        <v>242</v>
      </c>
      <c r="F332" s="993"/>
      <c r="G332" s="993"/>
      <c r="H332" s="992"/>
      <c r="I332" s="994"/>
      <c r="J332" s="994"/>
      <c r="K332" s="988"/>
      <c r="M332" s="386" t="e">
        <f>+#REF!-J332</f>
        <v>#REF!</v>
      </c>
    </row>
    <row r="333" spans="1:13">
      <c r="A333" s="1092"/>
      <c r="B333" s="1103" t="s">
        <v>243</v>
      </c>
      <c r="C333" s="990"/>
      <c r="D333" s="815"/>
      <c r="E333" s="1098"/>
      <c r="F333" s="993"/>
      <c r="G333" s="993"/>
      <c r="H333" s="992"/>
      <c r="I333" s="994"/>
      <c r="J333" s="994"/>
      <c r="K333" s="988"/>
      <c r="M333" s="386" t="e">
        <f>+#REF!-J333</f>
        <v>#REF!</v>
      </c>
    </row>
    <row r="334" spans="1:13">
      <c r="A334" s="1092"/>
      <c r="B334" s="1104" t="s">
        <v>1589</v>
      </c>
      <c r="C334" s="990"/>
      <c r="D334" s="815"/>
      <c r="E334" s="1098" t="s">
        <v>180</v>
      </c>
      <c r="F334" s="992"/>
      <c r="G334" s="993"/>
      <c r="H334" s="992"/>
      <c r="I334" s="994"/>
      <c r="J334" s="994"/>
      <c r="K334" s="988"/>
      <c r="M334" s="386" t="e">
        <f>+#REF!-J334</f>
        <v>#REF!</v>
      </c>
    </row>
    <row r="335" spans="1:13">
      <c r="A335" s="1092"/>
      <c r="B335" s="1104" t="s">
        <v>1590</v>
      </c>
      <c r="C335" s="990"/>
      <c r="D335" s="815"/>
      <c r="E335" s="1098" t="s">
        <v>147</v>
      </c>
      <c r="F335" s="992"/>
      <c r="G335" s="993"/>
      <c r="H335" s="992"/>
      <c r="I335" s="994"/>
      <c r="J335" s="994"/>
      <c r="K335" s="988"/>
      <c r="M335" s="386" t="e">
        <f>+#REF!-J335</f>
        <v>#REF!</v>
      </c>
    </row>
    <row r="336" spans="1:13">
      <c r="A336" s="1092"/>
      <c r="B336" s="1104" t="s">
        <v>1591</v>
      </c>
      <c r="C336" s="990"/>
      <c r="D336" s="815"/>
      <c r="E336" s="1098" t="s">
        <v>147</v>
      </c>
      <c r="F336" s="992"/>
      <c r="G336" s="993"/>
      <c r="H336" s="992"/>
      <c r="I336" s="994"/>
      <c r="J336" s="994"/>
      <c r="K336" s="988"/>
      <c r="M336" s="386" t="e">
        <f>+#REF!-J336</f>
        <v>#REF!</v>
      </c>
    </row>
    <row r="337" spans="1:13">
      <c r="A337" s="1092"/>
      <c r="B337" s="1104" t="s">
        <v>1592</v>
      </c>
      <c r="C337" s="990"/>
      <c r="D337" s="815"/>
      <c r="E337" s="1098" t="s">
        <v>147</v>
      </c>
      <c r="F337" s="992"/>
      <c r="G337" s="993"/>
      <c r="H337" s="992"/>
      <c r="I337" s="994"/>
      <c r="J337" s="994"/>
      <c r="K337" s="988"/>
      <c r="M337" s="386" t="e">
        <f>+#REF!-J337</f>
        <v>#REF!</v>
      </c>
    </row>
    <row r="338" spans="1:13">
      <c r="A338" s="1092"/>
      <c r="B338" s="1104" t="s">
        <v>1593</v>
      </c>
      <c r="C338" s="990"/>
      <c r="D338" s="815"/>
      <c r="E338" s="1098" t="s">
        <v>147</v>
      </c>
      <c r="F338" s="992"/>
      <c r="G338" s="993"/>
      <c r="H338" s="992"/>
      <c r="I338" s="994"/>
      <c r="J338" s="994"/>
      <c r="K338" s="988"/>
      <c r="M338" s="386" t="e">
        <f>+#REF!-J338</f>
        <v>#REF!</v>
      </c>
    </row>
    <row r="339" spans="1:13">
      <c r="A339" s="1092"/>
      <c r="B339" s="1104" t="s">
        <v>1594</v>
      </c>
      <c r="C339" s="990"/>
      <c r="D339" s="815"/>
      <c r="E339" s="1098" t="s">
        <v>147</v>
      </c>
      <c r="F339" s="992"/>
      <c r="G339" s="993"/>
      <c r="H339" s="992"/>
      <c r="I339" s="994"/>
      <c r="J339" s="994"/>
      <c r="K339" s="988"/>
      <c r="M339" s="386" t="e">
        <f>+#REF!-J339</f>
        <v>#REF!</v>
      </c>
    </row>
    <row r="340" spans="1:13" s="662" customFormat="1">
      <c r="A340" s="1092"/>
      <c r="B340" s="1104" t="s">
        <v>1595</v>
      </c>
      <c r="C340" s="990"/>
      <c r="D340" s="815"/>
      <c r="E340" s="1098" t="s">
        <v>180</v>
      </c>
      <c r="F340" s="992"/>
      <c r="G340" s="993"/>
      <c r="H340" s="992"/>
      <c r="I340" s="994"/>
      <c r="J340" s="994"/>
      <c r="K340" s="988"/>
      <c r="M340" s="386" t="e">
        <f>+#REF!-J340</f>
        <v>#REF!</v>
      </c>
    </row>
    <row r="341" spans="1:13" s="662" customFormat="1">
      <c r="A341" s="1092"/>
      <c r="B341" s="1104" t="s">
        <v>1596</v>
      </c>
      <c r="C341" s="990"/>
      <c r="D341" s="815"/>
      <c r="E341" s="1098" t="s">
        <v>147</v>
      </c>
      <c r="F341" s="992"/>
      <c r="G341" s="993"/>
      <c r="H341" s="992"/>
      <c r="I341" s="994"/>
      <c r="J341" s="994"/>
      <c r="K341" s="988"/>
      <c r="M341" s="386" t="e">
        <f>+#REF!-J341</f>
        <v>#REF!</v>
      </c>
    </row>
    <row r="342" spans="1:13" s="662" customFormat="1">
      <c r="A342" s="1092"/>
      <c r="B342" s="1104" t="s">
        <v>1597</v>
      </c>
      <c r="C342" s="990"/>
      <c r="D342" s="815"/>
      <c r="E342" s="1098" t="s">
        <v>147</v>
      </c>
      <c r="F342" s="992"/>
      <c r="G342" s="993"/>
      <c r="H342" s="992"/>
      <c r="I342" s="994"/>
      <c r="J342" s="994"/>
      <c r="K342" s="988"/>
      <c r="M342" s="386"/>
    </row>
    <row r="343" spans="1:13" s="662" customFormat="1">
      <c r="A343" s="1092"/>
      <c r="B343" s="1104" t="s">
        <v>1598</v>
      </c>
      <c r="C343" s="990"/>
      <c r="D343" s="815"/>
      <c r="E343" s="1098" t="s">
        <v>147</v>
      </c>
      <c r="F343" s="992"/>
      <c r="G343" s="993"/>
      <c r="H343" s="992"/>
      <c r="I343" s="994"/>
      <c r="J343" s="994"/>
      <c r="K343" s="988"/>
      <c r="M343" s="386" t="e">
        <f>+#REF!-J343</f>
        <v>#REF!</v>
      </c>
    </row>
    <row r="344" spans="1:13" s="662" customFormat="1">
      <c r="A344" s="1092"/>
      <c r="B344" s="1104" t="s">
        <v>1599</v>
      </c>
      <c r="C344" s="990"/>
      <c r="D344" s="815"/>
      <c r="E344" s="1098" t="s">
        <v>147</v>
      </c>
      <c r="F344" s="992"/>
      <c r="G344" s="993"/>
      <c r="H344" s="992"/>
      <c r="I344" s="994"/>
      <c r="J344" s="994"/>
      <c r="K344" s="988"/>
      <c r="M344" s="386" t="e">
        <f>+#REF!-J344</f>
        <v>#REF!</v>
      </c>
    </row>
    <row r="345" spans="1:13" s="662" customFormat="1">
      <c r="A345" s="1092"/>
      <c r="B345" s="1104" t="s">
        <v>1600</v>
      </c>
      <c r="C345" s="990"/>
      <c r="D345" s="815"/>
      <c r="E345" s="1098" t="s">
        <v>147</v>
      </c>
      <c r="F345" s="992"/>
      <c r="G345" s="993"/>
      <c r="H345" s="992"/>
      <c r="I345" s="994"/>
      <c r="J345" s="994"/>
      <c r="K345" s="988"/>
      <c r="M345" s="386" t="e">
        <f>+#REF!-J345</f>
        <v>#REF!</v>
      </c>
    </row>
    <row r="346" spans="1:13" s="662" customFormat="1">
      <c r="A346" s="1092"/>
      <c r="B346" s="989" t="s">
        <v>1601</v>
      </c>
      <c r="C346" s="1108"/>
      <c r="D346" s="815"/>
      <c r="E346" s="991" t="s">
        <v>180</v>
      </c>
      <c r="F346" s="992"/>
      <c r="G346" s="993"/>
      <c r="H346" s="992"/>
      <c r="I346" s="994"/>
      <c r="J346" s="994"/>
      <c r="K346" s="988"/>
      <c r="M346" s="386" t="e">
        <f>+#REF!-J346</f>
        <v>#REF!</v>
      </c>
    </row>
    <row r="347" spans="1:13" s="662" customFormat="1">
      <c r="A347" s="1092"/>
      <c r="B347" s="989" t="s">
        <v>1602</v>
      </c>
      <c r="C347" s="1108"/>
      <c r="D347" s="815"/>
      <c r="E347" s="991" t="s">
        <v>180</v>
      </c>
      <c r="F347" s="992"/>
      <c r="G347" s="993"/>
      <c r="H347" s="992"/>
      <c r="I347" s="994"/>
      <c r="J347" s="994"/>
      <c r="K347" s="988"/>
      <c r="M347" s="386" t="e">
        <f>+#REF!-J347</f>
        <v>#REF!</v>
      </c>
    </row>
    <row r="348" spans="1:13">
      <c r="A348" s="1092"/>
      <c r="B348" s="1104" t="s">
        <v>1603</v>
      </c>
      <c r="C348" s="995"/>
      <c r="D348" s="815"/>
      <c r="E348" s="1098" t="s">
        <v>147</v>
      </c>
      <c r="F348" s="992"/>
      <c r="G348" s="993"/>
      <c r="H348" s="992"/>
      <c r="I348" s="994"/>
      <c r="J348" s="994"/>
      <c r="K348" s="988"/>
    </row>
    <row r="349" spans="1:13">
      <c r="A349" s="1155"/>
      <c r="B349" s="1177" t="s">
        <v>1604</v>
      </c>
      <c r="C349" s="1178"/>
      <c r="D349" s="1083"/>
      <c r="E349" s="1172" t="s">
        <v>242</v>
      </c>
      <c r="F349" s="1028"/>
      <c r="G349" s="1028"/>
      <c r="H349" s="1085"/>
      <c r="I349" s="1023"/>
      <c r="J349" s="1023"/>
      <c r="K349" s="1000"/>
    </row>
    <row r="350" spans="1:13">
      <c r="A350" s="1165"/>
      <c r="B350" s="1123" t="s">
        <v>244</v>
      </c>
      <c r="C350" s="1175"/>
      <c r="D350" s="1137"/>
      <c r="E350" s="1179"/>
      <c r="F350" s="1139"/>
      <c r="G350" s="1041"/>
      <c r="H350" s="1139"/>
      <c r="I350" s="1042"/>
      <c r="J350" s="1042"/>
      <c r="K350" s="1043"/>
    </row>
    <row r="351" spans="1:13">
      <c r="A351" s="1158"/>
      <c r="B351" s="1159"/>
      <c r="C351" s="1173"/>
      <c r="D351" s="1111"/>
      <c r="E351" s="1112"/>
      <c r="F351" s="1001"/>
      <c r="G351" s="1146"/>
      <c r="H351" s="1146"/>
      <c r="I351" s="1146"/>
      <c r="J351" s="1147"/>
      <c r="K351" s="1001"/>
    </row>
    <row r="352" spans="1:13">
      <c r="A352" s="982">
        <v>9</v>
      </c>
      <c r="B352" s="983" t="s">
        <v>245</v>
      </c>
      <c r="C352" s="990"/>
      <c r="D352" s="1111"/>
      <c r="E352" s="1112"/>
      <c r="F352" s="988"/>
      <c r="G352" s="1076"/>
      <c r="H352" s="1076"/>
      <c r="I352" s="1076"/>
      <c r="J352" s="1077"/>
      <c r="K352" s="988"/>
    </row>
    <row r="353" spans="1:11">
      <c r="A353" s="1092"/>
      <c r="B353" s="1097" t="s">
        <v>246</v>
      </c>
      <c r="C353" s="990"/>
      <c r="D353" s="815"/>
      <c r="E353" s="1098" t="s">
        <v>147</v>
      </c>
      <c r="F353" s="992"/>
      <c r="G353" s="993"/>
      <c r="H353" s="992"/>
      <c r="I353" s="994"/>
      <c r="J353" s="994"/>
      <c r="K353" s="988"/>
    </row>
    <row r="354" spans="1:11">
      <c r="A354" s="1092"/>
      <c r="B354" s="1097" t="s">
        <v>247</v>
      </c>
      <c r="C354" s="990"/>
      <c r="D354" s="815"/>
      <c r="E354" s="1098" t="s">
        <v>164</v>
      </c>
      <c r="F354" s="992"/>
      <c r="G354" s="993"/>
      <c r="H354" s="992"/>
      <c r="I354" s="994"/>
      <c r="J354" s="994"/>
      <c r="K354" s="988"/>
    </row>
    <row r="355" spans="1:11">
      <c r="A355" s="1092"/>
      <c r="B355" s="1097" t="s">
        <v>1605</v>
      </c>
      <c r="C355" s="995"/>
      <c r="D355" s="815"/>
      <c r="E355" s="1098" t="s">
        <v>147</v>
      </c>
      <c r="F355" s="992"/>
      <c r="G355" s="993"/>
      <c r="H355" s="992"/>
      <c r="I355" s="994"/>
      <c r="J355" s="994"/>
      <c r="K355" s="988"/>
    </row>
    <row r="356" spans="1:11">
      <c r="A356" s="1092"/>
      <c r="B356" s="1097" t="s">
        <v>248</v>
      </c>
      <c r="C356" s="995"/>
      <c r="D356" s="815"/>
      <c r="E356" s="1098" t="s">
        <v>147</v>
      </c>
      <c r="F356" s="992"/>
      <c r="G356" s="993"/>
      <c r="H356" s="992"/>
      <c r="I356" s="994"/>
      <c r="J356" s="994"/>
      <c r="K356" s="988"/>
    </row>
    <row r="357" spans="1:11">
      <c r="A357" s="1092"/>
      <c r="B357" s="1097" t="s">
        <v>1606</v>
      </c>
      <c r="C357" s="990"/>
      <c r="D357" s="815"/>
      <c r="E357" s="1098" t="s">
        <v>164</v>
      </c>
      <c r="F357" s="992"/>
      <c r="G357" s="993"/>
      <c r="H357" s="992"/>
      <c r="I357" s="994"/>
      <c r="J357" s="994"/>
      <c r="K357" s="988"/>
    </row>
    <row r="358" spans="1:11">
      <c r="A358" s="1092"/>
      <c r="B358" s="1097" t="s">
        <v>249</v>
      </c>
      <c r="C358" s="990"/>
      <c r="D358" s="815"/>
      <c r="E358" s="1098" t="s">
        <v>1607</v>
      </c>
      <c r="F358" s="992"/>
      <c r="G358" s="993"/>
      <c r="H358" s="992"/>
      <c r="I358" s="994"/>
      <c r="J358" s="994"/>
      <c r="K358" s="988"/>
    </row>
    <row r="359" spans="1:11">
      <c r="A359" s="1092"/>
      <c r="B359" s="1097" t="s">
        <v>250</v>
      </c>
      <c r="C359" s="995"/>
      <c r="D359" s="815"/>
      <c r="E359" s="1098" t="s">
        <v>147</v>
      </c>
      <c r="F359" s="992"/>
      <c r="G359" s="993"/>
      <c r="H359" s="992"/>
      <c r="I359" s="994"/>
      <c r="J359" s="994"/>
      <c r="K359" s="988"/>
    </row>
    <row r="360" spans="1:11">
      <c r="A360" s="679"/>
      <c r="B360" s="1097" t="s">
        <v>251</v>
      </c>
      <c r="C360" s="1052"/>
      <c r="D360" s="815"/>
      <c r="E360" s="1098" t="s">
        <v>164</v>
      </c>
      <c r="F360" s="992"/>
      <c r="G360" s="993"/>
      <c r="H360" s="992"/>
      <c r="I360" s="994"/>
      <c r="J360" s="994"/>
      <c r="K360" s="1001"/>
    </row>
    <row r="361" spans="1:11">
      <c r="A361" s="1113"/>
      <c r="B361" s="1097" t="s">
        <v>252</v>
      </c>
      <c r="C361" s="990"/>
      <c r="D361" s="815"/>
      <c r="E361" s="1098"/>
      <c r="F361" s="992"/>
      <c r="G361" s="993"/>
      <c r="H361" s="992"/>
      <c r="I361" s="994"/>
      <c r="J361" s="994"/>
      <c r="K361" s="988"/>
    </row>
    <row r="362" spans="1:11">
      <c r="A362" s="1113"/>
      <c r="B362" s="1097" t="s">
        <v>253</v>
      </c>
      <c r="C362" s="990"/>
      <c r="D362" s="815"/>
      <c r="E362" s="1098"/>
      <c r="F362" s="992"/>
      <c r="G362" s="993"/>
      <c r="H362" s="992"/>
      <c r="I362" s="994"/>
      <c r="J362" s="994"/>
      <c r="K362" s="988"/>
    </row>
    <row r="363" spans="1:11">
      <c r="A363" s="1113"/>
      <c r="B363" s="1097" t="s">
        <v>1608</v>
      </c>
      <c r="C363" s="990"/>
      <c r="D363" s="815"/>
      <c r="E363" s="1098" t="s">
        <v>180</v>
      </c>
      <c r="F363" s="992"/>
      <c r="G363" s="993"/>
      <c r="H363" s="992"/>
      <c r="I363" s="994"/>
      <c r="J363" s="994"/>
      <c r="K363" s="988"/>
    </row>
    <row r="364" spans="1:11">
      <c r="A364" s="1113"/>
      <c r="B364" s="1097" t="s">
        <v>1609</v>
      </c>
      <c r="C364" s="990"/>
      <c r="D364" s="815"/>
      <c r="E364" s="1098" t="s">
        <v>180</v>
      </c>
      <c r="F364" s="992"/>
      <c r="G364" s="993"/>
      <c r="H364" s="992"/>
      <c r="I364" s="994"/>
      <c r="J364" s="994"/>
      <c r="K364" s="988"/>
    </row>
    <row r="365" spans="1:11">
      <c r="A365" s="1113"/>
      <c r="B365" s="1097" t="s">
        <v>1610</v>
      </c>
      <c r="C365" s="990"/>
      <c r="D365" s="815"/>
      <c r="E365" s="1098" t="s">
        <v>180</v>
      </c>
      <c r="F365" s="992"/>
      <c r="G365" s="993"/>
      <c r="H365" s="992"/>
      <c r="I365" s="994"/>
      <c r="J365" s="994"/>
      <c r="K365" s="988"/>
    </row>
    <row r="366" spans="1:11">
      <c r="A366" s="1113"/>
      <c r="B366" s="1097" t="s">
        <v>1611</v>
      </c>
      <c r="C366" s="990"/>
      <c r="D366" s="815"/>
      <c r="E366" s="1098" t="s">
        <v>180</v>
      </c>
      <c r="F366" s="992"/>
      <c r="G366" s="993"/>
      <c r="H366" s="992"/>
      <c r="I366" s="994"/>
      <c r="J366" s="994"/>
      <c r="K366" s="988"/>
    </row>
    <row r="367" spans="1:11">
      <c r="A367" s="1106"/>
      <c r="B367" s="1104" t="s">
        <v>1612</v>
      </c>
      <c r="C367" s="984"/>
      <c r="D367" s="815"/>
      <c r="E367" s="1098" t="s">
        <v>180</v>
      </c>
      <c r="F367" s="992"/>
      <c r="G367" s="993"/>
      <c r="H367" s="992"/>
      <c r="I367" s="994"/>
      <c r="J367" s="994"/>
      <c r="K367" s="988"/>
    </row>
    <row r="368" spans="1:11">
      <c r="A368" s="1180"/>
      <c r="B368" s="1082" t="s">
        <v>1613</v>
      </c>
      <c r="C368" s="1156"/>
      <c r="D368" s="1083"/>
      <c r="E368" s="1172" t="s">
        <v>164</v>
      </c>
      <c r="F368" s="1085"/>
      <c r="G368" s="1028"/>
      <c r="H368" s="1085"/>
      <c r="I368" s="1023"/>
      <c r="J368" s="1023"/>
      <c r="K368" s="1000"/>
    </row>
    <row r="369" spans="1:11">
      <c r="A369" s="1165"/>
      <c r="B369" s="1123" t="s">
        <v>254</v>
      </c>
      <c r="C369" s="1164"/>
      <c r="D369" s="1182"/>
      <c r="E369" s="1183"/>
      <c r="F369" s="1043"/>
      <c r="G369" s="1184"/>
      <c r="H369" s="1184"/>
      <c r="I369" s="1184"/>
      <c r="J369" s="1043"/>
      <c r="K369" s="1043"/>
    </row>
    <row r="370" spans="1:11">
      <c r="A370" s="679"/>
      <c r="B370" s="1114"/>
      <c r="C370" s="1052"/>
      <c r="D370" s="1111"/>
      <c r="E370" s="1112"/>
      <c r="F370" s="1001"/>
      <c r="G370" s="1001"/>
      <c r="H370" s="1001"/>
      <c r="I370" s="1001"/>
      <c r="J370" s="1181"/>
      <c r="K370" s="1001"/>
    </row>
    <row r="371" spans="1:11">
      <c r="A371" s="982">
        <v>10</v>
      </c>
      <c r="B371" s="983" t="s">
        <v>255</v>
      </c>
      <c r="C371" s="1099"/>
      <c r="D371" s="1055"/>
      <c r="E371" s="1115"/>
      <c r="F371" s="988"/>
      <c r="G371" s="988"/>
      <c r="H371" s="988"/>
      <c r="I371" s="988"/>
      <c r="J371" s="1000"/>
      <c r="K371" s="988"/>
    </row>
    <row r="372" spans="1:11">
      <c r="A372" s="382"/>
      <c r="B372" s="989" t="s">
        <v>1614</v>
      </c>
      <c r="C372" s="990"/>
      <c r="D372" s="815"/>
      <c r="E372" s="1098" t="s">
        <v>147</v>
      </c>
      <c r="F372" s="992"/>
      <c r="G372" s="993"/>
      <c r="H372" s="992"/>
      <c r="I372" s="994"/>
      <c r="J372" s="994"/>
      <c r="K372" s="988"/>
    </row>
    <row r="373" spans="1:11">
      <c r="A373" s="382"/>
      <c r="B373" s="989" t="s">
        <v>256</v>
      </c>
      <c r="C373" s="990"/>
      <c r="D373" s="815"/>
      <c r="E373" s="1098"/>
      <c r="F373" s="992"/>
      <c r="G373" s="993"/>
      <c r="H373" s="992"/>
      <c r="I373" s="994"/>
      <c r="J373" s="994"/>
      <c r="K373" s="988"/>
    </row>
    <row r="374" spans="1:11">
      <c r="A374" s="382"/>
      <c r="B374" s="989" t="s">
        <v>257</v>
      </c>
      <c r="C374" s="990"/>
      <c r="D374" s="815"/>
      <c r="E374" s="1098" t="s">
        <v>164</v>
      </c>
      <c r="F374" s="992"/>
      <c r="G374" s="993"/>
      <c r="H374" s="992"/>
      <c r="I374" s="994"/>
      <c r="J374" s="994"/>
      <c r="K374" s="988"/>
    </row>
    <row r="375" spans="1:11">
      <c r="A375" s="382"/>
      <c r="B375" s="989" t="s">
        <v>258</v>
      </c>
      <c r="C375" s="1099"/>
      <c r="D375" s="815"/>
      <c r="E375" s="1098" t="s">
        <v>164</v>
      </c>
      <c r="F375" s="992"/>
      <c r="G375" s="993"/>
      <c r="H375" s="992"/>
      <c r="I375" s="994"/>
      <c r="J375" s="994"/>
      <c r="K375" s="988"/>
    </row>
    <row r="376" spans="1:11">
      <c r="A376" s="382"/>
      <c r="B376" s="989" t="s">
        <v>1615</v>
      </c>
      <c r="C376" s="1099"/>
      <c r="D376" s="815"/>
      <c r="E376" s="1098" t="s">
        <v>164</v>
      </c>
      <c r="F376" s="992"/>
      <c r="G376" s="993"/>
      <c r="H376" s="992"/>
      <c r="I376" s="994"/>
      <c r="J376" s="994"/>
      <c r="K376" s="988"/>
    </row>
    <row r="377" spans="1:11">
      <c r="A377" s="389"/>
      <c r="B377" s="1082" t="s">
        <v>1616</v>
      </c>
      <c r="C377" s="1156"/>
      <c r="D377" s="1083"/>
      <c r="E377" s="1172" t="s">
        <v>164</v>
      </c>
      <c r="F377" s="1085"/>
      <c r="G377" s="1028"/>
      <c r="H377" s="1085"/>
      <c r="I377" s="1023"/>
      <c r="J377" s="1023"/>
      <c r="K377" s="1000"/>
    </row>
    <row r="378" spans="1:11">
      <c r="A378" s="1186"/>
      <c r="B378" s="1123" t="s">
        <v>259</v>
      </c>
      <c r="C378" s="1187"/>
      <c r="D378" s="1137"/>
      <c r="E378" s="1138"/>
      <c r="F378" s="1139"/>
      <c r="G378" s="1041"/>
      <c r="H378" s="1139"/>
      <c r="I378" s="1042"/>
      <c r="J378" s="1042"/>
      <c r="K378" s="1043"/>
    </row>
    <row r="379" spans="1:11">
      <c r="A379" s="1185"/>
      <c r="B379" s="999"/>
      <c r="C379" s="1110"/>
      <c r="D379" s="1087"/>
      <c r="E379" s="660"/>
      <c r="F379" s="1089"/>
      <c r="G379" s="1032"/>
      <c r="H379" s="1089"/>
      <c r="I379" s="1033"/>
      <c r="J379" s="1034"/>
      <c r="K379" s="1001"/>
    </row>
    <row r="380" spans="1:11">
      <c r="A380" s="982">
        <v>11</v>
      </c>
      <c r="B380" s="983" t="s">
        <v>260</v>
      </c>
      <c r="C380" s="990"/>
      <c r="D380" s="815"/>
      <c r="E380" s="660"/>
      <c r="F380" s="992"/>
      <c r="G380" s="993"/>
      <c r="H380" s="992"/>
      <c r="I380" s="994"/>
      <c r="J380" s="1023"/>
      <c r="K380" s="988"/>
    </row>
    <row r="381" spans="1:11">
      <c r="A381" s="382"/>
      <c r="B381" s="989" t="s">
        <v>261</v>
      </c>
      <c r="C381" s="990"/>
      <c r="D381" s="815"/>
      <c r="E381" s="991" t="s">
        <v>147</v>
      </c>
      <c r="F381" s="992"/>
      <c r="G381" s="993"/>
      <c r="H381" s="992"/>
      <c r="I381" s="994"/>
      <c r="J381" s="994"/>
      <c r="K381" s="988"/>
    </row>
    <row r="382" spans="1:11">
      <c r="A382" s="382"/>
      <c r="B382" s="989" t="s">
        <v>1617</v>
      </c>
      <c r="C382" s="990"/>
      <c r="D382" s="815"/>
      <c r="E382" s="991" t="s">
        <v>147</v>
      </c>
      <c r="F382" s="992"/>
      <c r="G382" s="993"/>
      <c r="H382" s="992"/>
      <c r="I382" s="994"/>
      <c r="J382" s="994"/>
      <c r="K382" s="988"/>
    </row>
    <row r="383" spans="1:11">
      <c r="A383" s="382"/>
      <c r="B383" s="989" t="s">
        <v>262</v>
      </c>
      <c r="C383" s="990"/>
      <c r="D383" s="815"/>
      <c r="E383" s="991"/>
      <c r="F383" s="992"/>
      <c r="G383" s="993"/>
      <c r="H383" s="992"/>
      <c r="I383" s="994"/>
      <c r="J383" s="994"/>
      <c r="K383" s="988"/>
    </row>
    <row r="384" spans="1:11">
      <c r="A384" s="382"/>
      <c r="B384" s="989" t="s">
        <v>263</v>
      </c>
      <c r="C384" s="990"/>
      <c r="D384" s="815"/>
      <c r="E384" s="991" t="s">
        <v>3</v>
      </c>
      <c r="F384" s="992"/>
      <c r="G384" s="993"/>
      <c r="H384" s="992"/>
      <c r="I384" s="994"/>
      <c r="J384" s="994"/>
      <c r="K384" s="988"/>
    </row>
    <row r="385" spans="1:11">
      <c r="A385" s="382"/>
      <c r="B385" s="989" t="s">
        <v>264</v>
      </c>
      <c r="C385" s="990"/>
      <c r="D385" s="815"/>
      <c r="E385" s="991" t="s">
        <v>180</v>
      </c>
      <c r="F385" s="992"/>
      <c r="G385" s="993"/>
      <c r="H385" s="992"/>
      <c r="I385" s="994"/>
      <c r="J385" s="994"/>
      <c r="K385" s="988"/>
    </row>
    <row r="386" spans="1:11">
      <c r="A386" s="382"/>
      <c r="B386" s="989" t="s">
        <v>265</v>
      </c>
      <c r="C386" s="990"/>
      <c r="D386" s="815"/>
      <c r="E386" s="991"/>
      <c r="F386" s="992"/>
      <c r="G386" s="993"/>
      <c r="H386" s="992"/>
      <c r="I386" s="994"/>
      <c r="J386" s="994"/>
      <c r="K386" s="988"/>
    </row>
    <row r="387" spans="1:11">
      <c r="A387" s="382"/>
      <c r="B387" s="989" t="s">
        <v>266</v>
      </c>
      <c r="C387" s="990"/>
      <c r="D387" s="815"/>
      <c r="E387" s="991" t="s">
        <v>180</v>
      </c>
      <c r="F387" s="992"/>
      <c r="G387" s="993"/>
      <c r="H387" s="992"/>
      <c r="I387" s="994"/>
      <c r="J387" s="994"/>
      <c r="K387" s="988"/>
    </row>
    <row r="388" spans="1:11">
      <c r="A388" s="382"/>
      <c r="B388" s="989" t="s">
        <v>267</v>
      </c>
      <c r="C388" s="990"/>
      <c r="D388" s="815"/>
      <c r="E388" s="991" t="s">
        <v>147</v>
      </c>
      <c r="F388" s="992"/>
      <c r="G388" s="993"/>
      <c r="H388" s="992"/>
      <c r="I388" s="994"/>
      <c r="J388" s="994"/>
      <c r="K388" s="988"/>
    </row>
    <row r="389" spans="1:11">
      <c r="A389" s="382"/>
      <c r="B389" s="989" t="s">
        <v>268</v>
      </c>
      <c r="C389" s="990"/>
      <c r="D389" s="815"/>
      <c r="E389" s="991" t="s">
        <v>180</v>
      </c>
      <c r="F389" s="992"/>
      <c r="G389" s="993"/>
      <c r="H389" s="992"/>
      <c r="I389" s="994"/>
      <c r="J389" s="994"/>
      <c r="K389" s="988"/>
    </row>
    <row r="390" spans="1:11">
      <c r="A390" s="382"/>
      <c r="B390" s="989" t="s">
        <v>269</v>
      </c>
      <c r="C390" s="990"/>
      <c r="D390" s="815"/>
      <c r="E390" s="991" t="s">
        <v>3</v>
      </c>
      <c r="F390" s="992"/>
      <c r="G390" s="993"/>
      <c r="H390" s="992"/>
      <c r="I390" s="994"/>
      <c r="J390" s="994"/>
      <c r="K390" s="988"/>
    </row>
    <row r="391" spans="1:11">
      <c r="A391" s="389"/>
      <c r="B391" s="1082" t="s">
        <v>270</v>
      </c>
      <c r="C391" s="1156"/>
      <c r="D391" s="1083"/>
      <c r="E391" s="1084" t="s">
        <v>164</v>
      </c>
      <c r="F391" s="1085"/>
      <c r="G391" s="1028"/>
      <c r="H391" s="1085"/>
      <c r="I391" s="1023"/>
      <c r="J391" s="1023"/>
      <c r="K391" s="1000"/>
    </row>
    <row r="392" spans="1:11">
      <c r="A392" s="1186"/>
      <c r="B392" s="1123" t="s">
        <v>271</v>
      </c>
      <c r="C392" s="1187"/>
      <c r="D392" s="1137"/>
      <c r="E392" s="1138"/>
      <c r="F392" s="1139"/>
      <c r="G392" s="1041"/>
      <c r="H392" s="1139"/>
      <c r="I392" s="1042"/>
      <c r="J392" s="1042"/>
      <c r="K392" s="1043"/>
    </row>
    <row r="393" spans="1:11">
      <c r="A393" s="1185"/>
      <c r="B393" s="999"/>
      <c r="C393" s="1110"/>
      <c r="D393" s="1087"/>
      <c r="E393" s="660"/>
      <c r="F393" s="1188"/>
      <c r="G393" s="1189"/>
      <c r="H393" s="1188"/>
      <c r="I393" s="1190"/>
      <c r="J393" s="1191"/>
      <c r="K393" s="1001"/>
    </row>
    <row r="394" spans="1:11">
      <c r="A394" s="1009">
        <v>12</v>
      </c>
      <c r="B394" s="1010" t="s">
        <v>140</v>
      </c>
      <c r="C394" s="1005"/>
      <c r="D394" s="1006"/>
      <c r="E394" s="1007"/>
      <c r="F394" s="1008"/>
      <c r="G394" s="996"/>
      <c r="H394" s="1008"/>
      <c r="I394" s="997"/>
      <c r="J394" s="998"/>
      <c r="K394" s="988"/>
    </row>
    <row r="395" spans="1:11">
      <c r="A395" s="1192"/>
      <c r="B395" s="1193" t="s">
        <v>272</v>
      </c>
      <c r="C395" s="1005"/>
      <c r="D395" s="1095"/>
      <c r="E395" s="985"/>
      <c r="F395" s="986"/>
      <c r="G395" s="1076"/>
      <c r="H395" s="1076"/>
      <c r="I395" s="1076"/>
      <c r="J395" s="1077"/>
      <c r="K395" s="1194"/>
    </row>
    <row r="396" spans="1:11">
      <c r="A396" s="1192"/>
      <c r="B396" s="1195" t="s">
        <v>273</v>
      </c>
      <c r="C396" s="1196"/>
      <c r="D396" s="1006"/>
      <c r="E396" s="1197" t="s">
        <v>180</v>
      </c>
      <c r="F396" s="1014"/>
      <c r="G396" s="993"/>
      <c r="H396" s="1014"/>
      <c r="I396" s="994"/>
      <c r="J396" s="994"/>
      <c r="K396" s="1194"/>
    </row>
    <row r="397" spans="1:11">
      <c r="A397" s="1198"/>
      <c r="B397" s="1195" t="s">
        <v>274</v>
      </c>
      <c r="C397" s="1199"/>
      <c r="D397" s="1006"/>
      <c r="E397" s="1197" t="s">
        <v>147</v>
      </c>
      <c r="F397" s="1014"/>
      <c r="G397" s="993"/>
      <c r="H397" s="1014"/>
      <c r="I397" s="994"/>
      <c r="J397" s="994"/>
      <c r="K397" s="1001"/>
    </row>
    <row r="398" spans="1:11">
      <c r="A398" s="1192"/>
      <c r="B398" s="1195" t="s">
        <v>1618</v>
      </c>
      <c r="C398" s="1200"/>
      <c r="D398" s="1006"/>
      <c r="E398" s="1197" t="s">
        <v>147</v>
      </c>
      <c r="F398" s="1014"/>
      <c r="G398" s="993"/>
      <c r="H398" s="1014"/>
      <c r="I398" s="994"/>
      <c r="J398" s="994"/>
      <c r="K398" s="988"/>
    </row>
    <row r="399" spans="1:11">
      <c r="A399" s="1192"/>
      <c r="B399" s="1012" t="s">
        <v>1619</v>
      </c>
      <c r="C399" s="1005"/>
      <c r="D399" s="1006"/>
      <c r="E399" s="1013" t="s">
        <v>180</v>
      </c>
      <c r="F399" s="1014"/>
      <c r="G399" s="993"/>
      <c r="H399" s="1014"/>
      <c r="I399" s="994"/>
      <c r="J399" s="994"/>
      <c r="K399" s="988"/>
    </row>
    <row r="400" spans="1:11">
      <c r="A400" s="1192"/>
      <c r="B400" s="1012" t="s">
        <v>1620</v>
      </c>
      <c r="C400" s="1005"/>
      <c r="D400" s="1006"/>
      <c r="E400" s="1013" t="s">
        <v>180</v>
      </c>
      <c r="F400" s="1014"/>
      <c r="G400" s="993"/>
      <c r="H400" s="1014"/>
      <c r="I400" s="994"/>
      <c r="J400" s="994"/>
      <c r="K400" s="988"/>
    </row>
    <row r="401" spans="1:11">
      <c r="A401" s="1192"/>
      <c r="B401" s="1012" t="s">
        <v>1621</v>
      </c>
      <c r="C401" s="1200"/>
      <c r="D401" s="1006"/>
      <c r="E401" s="1013" t="s">
        <v>180</v>
      </c>
      <c r="F401" s="1014"/>
      <c r="G401" s="993"/>
      <c r="H401" s="1014"/>
      <c r="I401" s="994"/>
      <c r="J401" s="994"/>
      <c r="K401" s="988"/>
    </row>
    <row r="402" spans="1:11">
      <c r="A402" s="1192"/>
      <c r="B402" s="1195" t="s">
        <v>1622</v>
      </c>
      <c r="C402" s="1005"/>
      <c r="D402" s="1006"/>
      <c r="E402" s="1197" t="s">
        <v>242</v>
      </c>
      <c r="F402" s="993"/>
      <c r="G402" s="993"/>
      <c r="H402" s="1014"/>
      <c r="I402" s="994"/>
      <c r="J402" s="994"/>
      <c r="K402" s="988"/>
    </row>
    <row r="403" spans="1:11">
      <c r="A403" s="1020"/>
      <c r="B403" s="1024" t="s">
        <v>1623</v>
      </c>
      <c r="C403" s="1046"/>
      <c r="D403" s="1202"/>
      <c r="E403" s="1026" t="s">
        <v>164</v>
      </c>
      <c r="F403" s="1027"/>
      <c r="G403" s="1028"/>
      <c r="H403" s="1027"/>
      <c r="I403" s="1023"/>
      <c r="J403" s="1023"/>
      <c r="K403" s="1000"/>
    </row>
    <row r="404" spans="1:11">
      <c r="A404" s="1036"/>
      <c r="B404" s="1037" t="s">
        <v>275</v>
      </c>
      <c r="C404" s="1038"/>
      <c r="D404" s="1205"/>
      <c r="E404" s="1039"/>
      <c r="F404" s="1040"/>
      <c r="G404" s="1041"/>
      <c r="H404" s="1040"/>
      <c r="I404" s="1042"/>
      <c r="J404" s="1042"/>
      <c r="K404" s="1043"/>
    </row>
    <row r="405" spans="1:11">
      <c r="A405" s="1203"/>
      <c r="B405" s="1019"/>
      <c r="C405" s="1031"/>
      <c r="D405" s="1132"/>
      <c r="E405" s="1007"/>
      <c r="F405" s="1204"/>
      <c r="G405" s="1189"/>
      <c r="H405" s="1204"/>
      <c r="I405" s="1190"/>
      <c r="J405" s="1191"/>
      <c r="K405" s="1001"/>
    </row>
    <row r="406" spans="1:11">
      <c r="A406" s="1009">
        <v>13</v>
      </c>
      <c r="B406" s="1010" t="s">
        <v>1624</v>
      </c>
      <c r="C406" s="1005"/>
      <c r="D406" s="1006"/>
      <c r="E406" s="1007"/>
      <c r="F406" s="1008"/>
      <c r="G406" s="996"/>
      <c r="H406" s="1008"/>
      <c r="I406" s="997"/>
      <c r="J406" s="998"/>
      <c r="K406" s="988"/>
    </row>
    <row r="407" spans="1:11">
      <c r="A407" s="1192"/>
      <c r="B407" s="1195" t="s">
        <v>1625</v>
      </c>
      <c r="C407" s="1196"/>
      <c r="D407" s="1006"/>
      <c r="E407" s="1197" t="s">
        <v>147</v>
      </c>
      <c r="F407" s="1014"/>
      <c r="G407" s="993"/>
      <c r="H407" s="1014"/>
      <c r="I407" s="994"/>
      <c r="J407" s="994"/>
      <c r="K407" s="1194"/>
    </row>
    <row r="408" spans="1:11">
      <c r="A408" s="1198"/>
      <c r="B408" s="1195" t="s">
        <v>1626</v>
      </c>
      <c r="C408" s="1199"/>
      <c r="D408" s="1006"/>
      <c r="E408" s="1197" t="s">
        <v>147</v>
      </c>
      <c r="F408" s="1014"/>
      <c r="G408" s="993"/>
      <c r="H408" s="1014"/>
      <c r="I408" s="994"/>
      <c r="J408" s="994"/>
      <c r="K408" s="1001"/>
    </row>
    <row r="409" spans="1:11">
      <c r="A409" s="1201"/>
      <c r="B409" s="1195" t="s">
        <v>1627</v>
      </c>
      <c r="C409" s="1011"/>
      <c r="D409" s="1006"/>
      <c r="E409" s="1197" t="s">
        <v>147</v>
      </c>
      <c r="F409" s="1014"/>
      <c r="G409" s="993"/>
      <c r="H409" s="1014"/>
      <c r="I409" s="994"/>
      <c r="J409" s="994"/>
      <c r="K409" s="988"/>
    </row>
    <row r="410" spans="1:11">
      <c r="A410" s="1201"/>
      <c r="B410" s="1195" t="s">
        <v>1628</v>
      </c>
      <c r="C410" s="1011"/>
      <c r="D410" s="1006"/>
      <c r="E410" s="1197" t="s">
        <v>147</v>
      </c>
      <c r="F410" s="1014"/>
      <c r="G410" s="993"/>
      <c r="H410" s="1014"/>
      <c r="I410" s="994"/>
      <c r="J410" s="994"/>
      <c r="K410" s="988"/>
    </row>
    <row r="411" spans="1:11">
      <c r="A411" s="1201"/>
      <c r="B411" s="1195" t="s">
        <v>1629</v>
      </c>
      <c r="C411" s="1011"/>
      <c r="D411" s="1006"/>
      <c r="E411" s="1197" t="s">
        <v>147</v>
      </c>
      <c r="F411" s="1014"/>
      <c r="G411" s="993"/>
      <c r="H411" s="1014"/>
      <c r="I411" s="994"/>
      <c r="J411" s="994"/>
      <c r="K411" s="988"/>
    </row>
    <row r="412" spans="1:11">
      <c r="A412" s="1201"/>
      <c r="B412" s="1195" t="s">
        <v>1630</v>
      </c>
      <c r="C412" s="1011"/>
      <c r="D412" s="1006"/>
      <c r="E412" s="1197" t="s">
        <v>147</v>
      </c>
      <c r="F412" s="1014"/>
      <c r="G412" s="993"/>
      <c r="H412" s="1014"/>
      <c r="I412" s="994"/>
      <c r="J412" s="994"/>
      <c r="K412" s="988"/>
    </row>
    <row r="413" spans="1:11">
      <c r="A413" s="1201"/>
      <c r="B413" s="1195" t="s">
        <v>1631</v>
      </c>
      <c r="C413" s="1011"/>
      <c r="D413" s="1006"/>
      <c r="E413" s="1197" t="s">
        <v>147</v>
      </c>
      <c r="F413" s="1014"/>
      <c r="G413" s="993"/>
      <c r="H413" s="1014"/>
      <c r="I413" s="994"/>
      <c r="J413" s="994"/>
      <c r="K413" s="988"/>
    </row>
    <row r="414" spans="1:11">
      <c r="A414" s="1201"/>
      <c r="B414" s="1195" t="s">
        <v>1632</v>
      </c>
      <c r="C414" s="1011"/>
      <c r="D414" s="1006"/>
      <c r="E414" s="1197" t="s">
        <v>147</v>
      </c>
      <c r="F414" s="1014"/>
      <c r="G414" s="993"/>
      <c r="H414" s="1014"/>
      <c r="I414" s="994"/>
      <c r="J414" s="994"/>
      <c r="K414" s="988"/>
    </row>
    <row r="415" spans="1:11">
      <c r="A415" s="1201"/>
      <c r="B415" s="1195" t="s">
        <v>1633</v>
      </c>
      <c r="C415" s="1011"/>
      <c r="D415" s="1006"/>
      <c r="E415" s="1197" t="s">
        <v>147</v>
      </c>
      <c r="F415" s="1014"/>
      <c r="G415" s="993"/>
      <c r="H415" s="1014"/>
      <c r="I415" s="994"/>
      <c r="J415" s="994"/>
      <c r="K415" s="988"/>
    </row>
    <row r="416" spans="1:11">
      <c r="A416" s="1201"/>
      <c r="B416" s="1195" t="s">
        <v>1634</v>
      </c>
      <c r="C416" s="1011"/>
      <c r="D416" s="1006"/>
      <c r="E416" s="1197" t="s">
        <v>147</v>
      </c>
      <c r="F416" s="1014"/>
      <c r="G416" s="993"/>
      <c r="H416" s="1014"/>
      <c r="I416" s="994"/>
      <c r="J416" s="994"/>
      <c r="K416" s="988"/>
    </row>
    <row r="417" spans="1:11">
      <c r="A417" s="1201"/>
      <c r="B417" s="1195" t="s">
        <v>1635</v>
      </c>
      <c r="C417" s="1011"/>
      <c r="D417" s="1006"/>
      <c r="E417" s="1197" t="s">
        <v>147</v>
      </c>
      <c r="F417" s="1014"/>
      <c r="G417" s="993"/>
      <c r="H417" s="1014"/>
      <c r="I417" s="994"/>
      <c r="J417" s="994"/>
      <c r="K417" s="988"/>
    </row>
    <row r="418" spans="1:11">
      <c r="A418" s="1201"/>
      <c r="B418" s="1195" t="s">
        <v>1636</v>
      </c>
      <c r="C418" s="1011"/>
      <c r="D418" s="1006"/>
      <c r="E418" s="1197" t="s">
        <v>180</v>
      </c>
      <c r="F418" s="1014"/>
      <c r="G418" s="993"/>
      <c r="H418" s="1014"/>
      <c r="I418" s="994"/>
      <c r="J418" s="994"/>
      <c r="K418" s="988"/>
    </row>
    <row r="419" spans="1:11">
      <c r="A419" s="1201"/>
      <c r="B419" s="1195" t="s">
        <v>1637</v>
      </c>
      <c r="C419" s="1011"/>
      <c r="D419" s="1006"/>
      <c r="E419" s="1197" t="s">
        <v>180</v>
      </c>
      <c r="F419" s="1014"/>
      <c r="G419" s="993"/>
      <c r="H419" s="1014"/>
      <c r="I419" s="994"/>
      <c r="J419" s="994"/>
      <c r="K419" s="988"/>
    </row>
    <row r="420" spans="1:11">
      <c r="A420" s="1201"/>
      <c r="B420" s="1195" t="s">
        <v>1638</v>
      </c>
      <c r="C420" s="1011"/>
      <c r="D420" s="1006"/>
      <c r="E420" s="1197" t="s">
        <v>180</v>
      </c>
      <c r="F420" s="1014"/>
      <c r="G420" s="993"/>
      <c r="H420" s="1014"/>
      <c r="I420" s="994"/>
      <c r="J420" s="994"/>
      <c r="K420" s="988"/>
    </row>
    <row r="421" spans="1:11">
      <c r="A421" s="1201"/>
      <c r="B421" s="1195" t="s">
        <v>1639</v>
      </c>
      <c r="C421" s="1011"/>
      <c r="D421" s="1006"/>
      <c r="E421" s="1197" t="s">
        <v>180</v>
      </c>
      <c r="F421" s="1014"/>
      <c r="G421" s="993"/>
      <c r="H421" s="1014"/>
      <c r="I421" s="994"/>
      <c r="J421" s="994"/>
      <c r="K421" s="988"/>
    </row>
    <row r="422" spans="1:11">
      <c r="A422" s="1201"/>
      <c r="B422" s="1195" t="s">
        <v>1640</v>
      </c>
      <c r="C422" s="1011"/>
      <c r="D422" s="1006"/>
      <c r="E422" s="1197" t="s">
        <v>180</v>
      </c>
      <c r="F422" s="1014"/>
      <c r="G422" s="993"/>
      <c r="H422" s="1014"/>
      <c r="I422" s="994"/>
      <c r="J422" s="994"/>
      <c r="K422" s="988"/>
    </row>
    <row r="423" spans="1:11">
      <c r="A423" s="1201"/>
      <c r="B423" s="1195" t="s">
        <v>1641</v>
      </c>
      <c r="C423" s="1011"/>
      <c r="D423" s="1006"/>
      <c r="E423" s="1197" t="s">
        <v>180</v>
      </c>
      <c r="F423" s="1014"/>
      <c r="G423" s="993"/>
      <c r="H423" s="1014"/>
      <c r="I423" s="994"/>
      <c r="J423" s="994"/>
      <c r="K423" s="988"/>
    </row>
    <row r="424" spans="1:11">
      <c r="A424" s="1020"/>
      <c r="B424" s="1024" t="s">
        <v>1642</v>
      </c>
      <c r="C424" s="1046"/>
      <c r="D424" s="1202"/>
      <c r="E424" s="1026" t="s">
        <v>164</v>
      </c>
      <c r="F424" s="1027"/>
      <c r="G424" s="1028"/>
      <c r="H424" s="1027"/>
      <c r="I424" s="1023"/>
      <c r="J424" s="1023"/>
      <c r="K424" s="1000"/>
    </row>
    <row r="425" spans="1:11">
      <c r="A425" s="1036"/>
      <c r="B425" s="1037" t="s">
        <v>1643</v>
      </c>
      <c r="C425" s="1038"/>
      <c r="D425" s="1205"/>
      <c r="E425" s="1039"/>
      <c r="F425" s="1040"/>
      <c r="G425" s="1041"/>
      <c r="H425" s="1040"/>
      <c r="I425" s="1042"/>
      <c r="J425" s="1042"/>
      <c r="K425" s="1043"/>
    </row>
  </sheetData>
  <mergeCells count="25">
    <mergeCell ref="B26:C26"/>
    <mergeCell ref="A6:C6"/>
    <mergeCell ref="K7:K8"/>
    <mergeCell ref="A1:K1"/>
    <mergeCell ref="A7:A8"/>
    <mergeCell ref="B7:C8"/>
    <mergeCell ref="D7:D8"/>
    <mergeCell ref="E7:E8"/>
    <mergeCell ref="F7:G7"/>
    <mergeCell ref="H7:I7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10:C110"/>
    <mergeCell ref="B111:C111"/>
    <mergeCell ref="B112:C1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landscape" horizontalDpi="300" verticalDpi="300" r:id="rId1"/>
  <headerFooter>
    <oddHeader xml:space="preserve">&amp;Rแบบ ปร. 4 แผ่นที่ &amp;P+21
  </oddHeader>
    <oddFooter>&amp;Cระบบไฟฟ้าและสื่อสาร</oddFooter>
  </headerFooter>
  <rowBreaks count="16" manualBreakCount="16">
    <brk id="26" max="10" man="1"/>
    <brk id="48" max="10" man="1"/>
    <brk id="69" max="10" man="1"/>
    <brk id="91" max="10" man="1"/>
    <brk id="112" max="10" man="1"/>
    <brk id="134" max="10" man="1"/>
    <brk id="156" max="10" man="1"/>
    <brk id="179" max="10" man="1"/>
    <brk id="202" max="10" man="1"/>
    <brk id="225" max="10" man="1"/>
    <brk id="248" max="10" man="1"/>
    <brk id="271" max="10" man="1"/>
    <brk id="294" max="10" man="1"/>
    <brk id="317" max="10" man="1"/>
    <brk id="340" max="10" man="1"/>
    <brk id="363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717"/>
  <sheetViews>
    <sheetView view="pageBreakPreview" topLeftCell="A477" zoomScale="68" zoomScaleNormal="85" zoomScaleSheetLayoutView="68" zoomScalePageLayoutView="75" workbookViewId="0">
      <selection activeCell="A493" sqref="A493"/>
    </sheetView>
  </sheetViews>
  <sheetFormatPr defaultColWidth="9.265625" defaultRowHeight="20.350000000000001"/>
  <cols>
    <col min="1" max="1" width="8.3984375" style="343" customWidth="1"/>
    <col min="2" max="2" width="75.3984375" style="343" customWidth="1"/>
    <col min="3" max="3" width="9.265625" style="506" customWidth="1"/>
    <col min="4" max="4" width="6.86328125" style="507" customWidth="1"/>
    <col min="5" max="5" width="13.3984375" style="506" customWidth="1"/>
    <col min="6" max="6" width="14.3984375" style="506" customWidth="1"/>
    <col min="7" max="7" width="14.1328125" style="371" customWidth="1"/>
    <col min="8" max="8" width="19.265625" style="371" customWidth="1"/>
    <col min="9" max="9" width="19.86328125" style="371" customWidth="1"/>
    <col min="10" max="10" width="12.1328125" style="508" customWidth="1"/>
    <col min="11" max="11" width="9.265625" style="343"/>
    <col min="12" max="12" width="11.1328125" style="343" bestFit="1" customWidth="1"/>
    <col min="13" max="16384" width="9.265625" style="343"/>
  </cols>
  <sheetData>
    <row r="1" spans="1:13" ht="28.2" customHeight="1">
      <c r="A1" s="1308" t="s">
        <v>75</v>
      </c>
      <c r="B1" s="1308"/>
      <c r="C1" s="1308"/>
      <c r="D1" s="1308"/>
      <c r="E1" s="1308"/>
      <c r="F1" s="1308"/>
      <c r="G1" s="1308"/>
      <c r="H1" s="1308"/>
      <c r="I1" s="1308"/>
      <c r="J1" s="341"/>
      <c r="K1" s="342"/>
      <c r="L1" s="342"/>
      <c r="M1" s="342"/>
    </row>
    <row r="2" spans="1:13" ht="19.95" customHeight="1">
      <c r="A2" s="344" t="s">
        <v>125</v>
      </c>
      <c r="B2" s="345"/>
      <c r="C2" s="346"/>
      <c r="D2" s="345"/>
      <c r="E2" s="346"/>
      <c r="F2" s="346"/>
      <c r="G2" s="346"/>
      <c r="H2" s="346"/>
      <c r="I2" s="347"/>
      <c r="J2" s="348"/>
    </row>
    <row r="3" spans="1:13" ht="19.95" customHeight="1">
      <c r="A3" s="111" t="s">
        <v>1153</v>
      </c>
      <c r="B3" s="349"/>
      <c r="C3" s="350"/>
      <c r="D3" s="349"/>
      <c r="E3" s="350"/>
      <c r="F3" s="350"/>
      <c r="G3" s="351"/>
      <c r="H3" s="350"/>
      <c r="I3" s="350"/>
      <c r="J3" s="349"/>
    </row>
    <row r="4" spans="1:13" ht="19.95" customHeight="1">
      <c r="A4" s="352" t="s">
        <v>135</v>
      </c>
      <c r="B4" s="345"/>
      <c r="C4" s="346"/>
      <c r="D4" s="345"/>
      <c r="E4" s="353"/>
      <c r="F4" s="354"/>
      <c r="G4" s="355"/>
      <c r="H4" s="356"/>
      <c r="I4" s="357"/>
      <c r="J4" s="358"/>
      <c r="K4" s="359"/>
      <c r="L4" s="360"/>
    </row>
    <row r="5" spans="1:13" ht="19.95" customHeight="1">
      <c r="A5" s="361" t="s">
        <v>136</v>
      </c>
      <c r="B5" s="345"/>
      <c r="C5" s="362"/>
      <c r="D5" s="363"/>
      <c r="E5" s="364" t="s">
        <v>77</v>
      </c>
      <c r="F5" s="365"/>
      <c r="G5" s="365" t="s">
        <v>78</v>
      </c>
      <c r="H5" s="356"/>
      <c r="I5" s="357" t="s">
        <v>79</v>
      </c>
      <c r="J5" s="366"/>
      <c r="K5" s="359"/>
      <c r="L5" s="367"/>
    </row>
    <row r="6" spans="1:13" ht="19.95" customHeight="1">
      <c r="A6" s="368" t="s">
        <v>80</v>
      </c>
      <c r="B6" s="369"/>
      <c r="C6" s="370"/>
      <c r="D6" s="369"/>
      <c r="E6" s="371"/>
      <c r="F6" s="372"/>
      <c r="G6" s="373"/>
      <c r="H6" s="373"/>
      <c r="I6" s="374" t="s">
        <v>71</v>
      </c>
      <c r="J6" s="374"/>
      <c r="K6" s="359"/>
    </row>
    <row r="7" spans="1:13">
      <c r="A7" s="1309" t="s">
        <v>0</v>
      </c>
      <c r="B7" s="1318"/>
      <c r="C7" s="1311" t="s">
        <v>60</v>
      </c>
      <c r="D7" s="1309" t="s">
        <v>61</v>
      </c>
      <c r="E7" s="1313" t="s">
        <v>62</v>
      </c>
      <c r="F7" s="1314"/>
      <c r="G7" s="1314" t="s">
        <v>63</v>
      </c>
      <c r="H7" s="1315"/>
      <c r="I7" s="1316" t="s">
        <v>131</v>
      </c>
      <c r="J7" s="1307" t="s">
        <v>8</v>
      </c>
    </row>
    <row r="8" spans="1:13">
      <c r="A8" s="1310"/>
      <c r="B8" s="1319"/>
      <c r="C8" s="1312"/>
      <c r="D8" s="1310"/>
      <c r="E8" s="375" t="s">
        <v>64</v>
      </c>
      <c r="F8" s="376" t="s">
        <v>65</v>
      </c>
      <c r="G8" s="376" t="s">
        <v>64</v>
      </c>
      <c r="H8" s="817" t="s">
        <v>65</v>
      </c>
      <c r="I8" s="1317"/>
      <c r="J8" s="1307"/>
    </row>
    <row r="9" spans="1:13" ht="18">
      <c r="A9" s="377"/>
      <c r="B9" s="378" t="s">
        <v>102</v>
      </c>
      <c r="C9" s="379"/>
      <c r="D9" s="380"/>
      <c r="E9" s="379"/>
      <c r="F9" s="379"/>
      <c r="G9" s="379"/>
      <c r="H9" s="379"/>
      <c r="I9" s="379"/>
      <c r="J9" s="381"/>
    </row>
    <row r="10" spans="1:13" ht="18">
      <c r="A10" s="382">
        <v>1</v>
      </c>
      <c r="B10" s="383" t="s">
        <v>1159</v>
      </c>
      <c r="C10" s="384"/>
      <c r="D10" s="385"/>
      <c r="E10" s="384"/>
      <c r="F10" s="384"/>
      <c r="G10" s="384"/>
      <c r="H10" s="384"/>
      <c r="I10" s="384"/>
      <c r="J10" s="383"/>
      <c r="L10" s="386"/>
    </row>
    <row r="11" spans="1:13" ht="18">
      <c r="A11" s="382">
        <v>2</v>
      </c>
      <c r="B11" s="383" t="s">
        <v>603</v>
      </c>
      <c r="C11" s="384"/>
      <c r="D11" s="382"/>
      <c r="E11" s="384"/>
      <c r="F11" s="384"/>
      <c r="G11" s="384"/>
      <c r="H11" s="384"/>
      <c r="I11" s="384"/>
      <c r="J11" s="383"/>
      <c r="L11" s="386"/>
    </row>
    <row r="12" spans="1:13" ht="18">
      <c r="A12" s="382"/>
      <c r="B12" s="383"/>
      <c r="C12" s="384"/>
      <c r="D12" s="382"/>
      <c r="E12" s="384"/>
      <c r="F12" s="384"/>
      <c r="G12" s="384"/>
      <c r="H12" s="384"/>
      <c r="I12" s="384"/>
      <c r="J12" s="383"/>
      <c r="L12" s="386"/>
    </row>
    <row r="13" spans="1:13" ht="18">
      <c r="A13" s="382"/>
      <c r="B13" s="383"/>
      <c r="C13" s="387"/>
      <c r="D13" s="382"/>
      <c r="E13" s="384"/>
      <c r="F13" s="384"/>
      <c r="G13" s="384"/>
      <c r="H13" s="384"/>
      <c r="I13" s="384"/>
      <c r="J13" s="383"/>
      <c r="L13" s="386"/>
    </row>
    <row r="14" spans="1:13" ht="18">
      <c r="A14" s="382"/>
      <c r="B14" s="383"/>
      <c r="C14" s="387"/>
      <c r="D14" s="382"/>
      <c r="E14" s="384"/>
      <c r="F14" s="384"/>
      <c r="G14" s="384"/>
      <c r="H14" s="384"/>
      <c r="I14" s="384"/>
      <c r="J14" s="383"/>
      <c r="L14" s="386"/>
    </row>
    <row r="15" spans="1:13" ht="18">
      <c r="A15" s="382"/>
      <c r="B15" s="383"/>
      <c r="C15" s="387"/>
      <c r="D15" s="388"/>
      <c r="E15" s="384"/>
      <c r="F15" s="384"/>
      <c r="G15" s="384"/>
      <c r="H15" s="384"/>
      <c r="I15" s="384"/>
      <c r="J15" s="383"/>
      <c r="L15" s="386"/>
    </row>
    <row r="16" spans="1:13" ht="18">
      <c r="A16" s="382"/>
      <c r="B16" s="383"/>
      <c r="C16" s="387"/>
      <c r="D16" s="388"/>
      <c r="E16" s="384"/>
      <c r="F16" s="384"/>
      <c r="G16" s="384"/>
      <c r="H16" s="384"/>
      <c r="I16" s="384"/>
      <c r="J16" s="383"/>
      <c r="L16" s="386"/>
    </row>
    <row r="17" spans="1:12" ht="18">
      <c r="A17" s="382"/>
      <c r="B17" s="383"/>
      <c r="C17" s="387"/>
      <c r="D17" s="388"/>
      <c r="E17" s="384"/>
      <c r="F17" s="384"/>
      <c r="G17" s="384"/>
      <c r="H17" s="384"/>
      <c r="I17" s="384"/>
      <c r="J17" s="383"/>
      <c r="L17" s="386"/>
    </row>
    <row r="18" spans="1:12" ht="18">
      <c r="A18" s="382"/>
      <c r="B18" s="383"/>
      <c r="C18" s="387"/>
      <c r="D18" s="388"/>
      <c r="E18" s="384"/>
      <c r="F18" s="384"/>
      <c r="G18" s="384"/>
      <c r="H18" s="384"/>
      <c r="I18" s="384"/>
      <c r="J18" s="383"/>
      <c r="L18" s="386"/>
    </row>
    <row r="19" spans="1:12" ht="18">
      <c r="A19" s="382"/>
      <c r="B19" s="383"/>
      <c r="C19" s="387"/>
      <c r="D19" s="388"/>
      <c r="E19" s="384"/>
      <c r="F19" s="384"/>
      <c r="G19" s="384"/>
      <c r="H19" s="384"/>
      <c r="I19" s="384"/>
      <c r="J19" s="383"/>
      <c r="L19" s="386"/>
    </row>
    <row r="20" spans="1:12" ht="18">
      <c r="A20" s="382"/>
      <c r="B20" s="383"/>
      <c r="C20" s="387"/>
      <c r="D20" s="388"/>
      <c r="E20" s="384"/>
      <c r="F20" s="384"/>
      <c r="G20" s="384"/>
      <c r="H20" s="384"/>
      <c r="I20" s="384"/>
      <c r="J20" s="383"/>
      <c r="L20" s="386"/>
    </row>
    <row r="21" spans="1:12" ht="18">
      <c r="A21" s="389"/>
      <c r="B21" s="390"/>
      <c r="C21" s="391"/>
      <c r="D21" s="392"/>
      <c r="E21" s="393"/>
      <c r="F21" s="393"/>
      <c r="G21" s="393"/>
      <c r="H21" s="393"/>
      <c r="I21" s="393"/>
      <c r="J21" s="390"/>
      <c r="L21" s="386"/>
    </row>
    <row r="22" spans="1:12" ht="18">
      <c r="A22" s="394"/>
      <c r="B22" s="395" t="s">
        <v>120</v>
      </c>
      <c r="C22" s="396"/>
      <c r="D22" s="394"/>
      <c r="E22" s="396"/>
      <c r="F22" s="396"/>
      <c r="G22" s="396"/>
      <c r="H22" s="396"/>
      <c r="I22" s="396"/>
      <c r="J22" s="397"/>
      <c r="L22" s="386"/>
    </row>
    <row r="23" spans="1:12" ht="19.350000000000001">
      <c r="A23" s="398"/>
      <c r="B23" s="399" t="s">
        <v>604</v>
      </c>
      <c r="C23" s="400"/>
      <c r="D23" s="401"/>
      <c r="E23" s="400"/>
      <c r="F23" s="400"/>
      <c r="G23" s="400"/>
      <c r="H23" s="400"/>
      <c r="I23" s="396"/>
      <c r="J23" s="402"/>
      <c r="L23" s="386"/>
    </row>
    <row r="24" spans="1:12">
      <c r="A24" s="403"/>
      <c r="B24" s="404"/>
      <c r="C24" s="860"/>
      <c r="D24" s="405"/>
      <c r="E24" s="376"/>
      <c r="F24" s="376"/>
      <c r="G24" s="376"/>
      <c r="H24" s="816"/>
      <c r="I24" s="406"/>
      <c r="J24" s="376"/>
      <c r="L24" s="386"/>
    </row>
    <row r="25" spans="1:12">
      <c r="A25" s="407" t="s">
        <v>44</v>
      </c>
      <c r="B25" s="404" t="s">
        <v>1160</v>
      </c>
      <c r="C25" s="861"/>
      <c r="D25" s="408"/>
      <c r="E25" s="409"/>
      <c r="F25" s="409"/>
      <c r="G25" s="409"/>
      <c r="H25" s="409"/>
      <c r="I25" s="409"/>
      <c r="J25" s="408"/>
      <c r="L25" s="386"/>
    </row>
    <row r="26" spans="1:12">
      <c r="A26" s="407">
        <v>1</v>
      </c>
      <c r="B26" s="404" t="s">
        <v>1161</v>
      </c>
      <c r="C26" s="861"/>
      <c r="D26" s="408"/>
      <c r="E26" s="409"/>
      <c r="F26" s="409"/>
      <c r="G26" s="409"/>
      <c r="H26" s="409"/>
      <c r="I26" s="409"/>
      <c r="J26" s="408"/>
      <c r="L26" s="386"/>
    </row>
    <row r="27" spans="1:12" ht="21" customHeight="1">
      <c r="A27" s="410">
        <v>1.1000000000000001</v>
      </c>
      <c r="B27" s="411" t="s">
        <v>93</v>
      </c>
      <c r="C27" s="471"/>
      <c r="D27" s="413"/>
      <c r="E27" s="413"/>
      <c r="F27" s="413"/>
      <c r="G27" s="413"/>
      <c r="H27" s="414"/>
      <c r="I27" s="415"/>
      <c r="J27" s="416"/>
      <c r="L27" s="386"/>
    </row>
    <row r="28" spans="1:12" ht="18">
      <c r="A28" s="410">
        <v>1.2</v>
      </c>
      <c r="B28" s="411" t="s">
        <v>417</v>
      </c>
      <c r="C28" s="471"/>
      <c r="D28" s="412"/>
      <c r="E28" s="413"/>
      <c r="F28" s="413"/>
      <c r="G28" s="413"/>
      <c r="H28" s="414"/>
      <c r="I28" s="415"/>
      <c r="J28" s="416"/>
      <c r="L28" s="386"/>
    </row>
    <row r="29" spans="1:12" ht="18">
      <c r="A29" s="410">
        <v>1.3</v>
      </c>
      <c r="B29" s="411" t="str">
        <f>B190</f>
        <v>งานระบบระบายน้ำฝนในอาคาร</v>
      </c>
      <c r="C29" s="471"/>
      <c r="D29" s="412"/>
      <c r="E29" s="413"/>
      <c r="F29" s="413"/>
      <c r="G29" s="413"/>
      <c r="H29" s="414"/>
      <c r="I29" s="415"/>
      <c r="J29" s="416"/>
      <c r="L29" s="386"/>
    </row>
    <row r="30" spans="1:12" ht="18">
      <c r="A30" s="410">
        <v>1.4</v>
      </c>
      <c r="B30" s="411" t="str">
        <f>B253</f>
        <v>รวมราคางานระบบบำบัดน้ำเสียส่วนกลาง</v>
      </c>
      <c r="C30" s="471"/>
      <c r="D30" s="412"/>
      <c r="E30" s="413"/>
      <c r="F30" s="413"/>
      <c r="G30" s="413"/>
      <c r="H30" s="414"/>
      <c r="I30" s="415"/>
      <c r="J30" s="416"/>
      <c r="L30" s="386"/>
    </row>
    <row r="31" spans="1:12">
      <c r="A31" s="407">
        <v>2</v>
      </c>
      <c r="B31" s="404" t="s">
        <v>419</v>
      </c>
      <c r="C31" s="471"/>
      <c r="D31" s="412"/>
      <c r="E31" s="413"/>
      <c r="F31" s="413"/>
      <c r="G31" s="413"/>
      <c r="H31" s="414"/>
      <c r="I31" s="415"/>
      <c r="J31" s="416"/>
      <c r="L31" s="386"/>
    </row>
    <row r="32" spans="1:12" ht="18">
      <c r="A32" s="410">
        <v>2.1</v>
      </c>
      <c r="B32" s="411" t="s">
        <v>93</v>
      </c>
      <c r="C32" s="471"/>
      <c r="D32" s="412"/>
      <c r="E32" s="413"/>
      <c r="F32" s="413"/>
      <c r="G32" s="413"/>
      <c r="H32" s="414"/>
      <c r="I32" s="415"/>
      <c r="J32" s="416"/>
      <c r="L32" s="386"/>
    </row>
    <row r="33" spans="1:12" ht="18">
      <c r="A33" s="410">
        <v>2.2000000000000002</v>
      </c>
      <c r="B33" s="411" t="s">
        <v>417</v>
      </c>
      <c r="C33" s="471"/>
      <c r="D33" s="412"/>
      <c r="E33" s="413"/>
      <c r="F33" s="413"/>
      <c r="G33" s="413"/>
      <c r="H33" s="414"/>
      <c r="I33" s="415"/>
      <c r="J33" s="416"/>
      <c r="L33" s="386"/>
    </row>
    <row r="34" spans="1:12" ht="18">
      <c r="A34" s="410">
        <v>2.2999999999999998</v>
      </c>
      <c r="B34" s="411" t="s">
        <v>418</v>
      </c>
      <c r="C34" s="471"/>
      <c r="D34" s="412"/>
      <c r="E34" s="413"/>
      <c r="F34" s="413"/>
      <c r="G34" s="413"/>
      <c r="H34" s="414"/>
      <c r="I34" s="415"/>
      <c r="J34" s="416"/>
      <c r="L34" s="386"/>
    </row>
    <row r="35" spans="1:12" ht="18">
      <c r="A35" s="410">
        <v>2.4</v>
      </c>
      <c r="B35" s="411" t="s">
        <v>535</v>
      </c>
      <c r="C35" s="471"/>
      <c r="D35" s="412"/>
      <c r="E35" s="413"/>
      <c r="F35" s="413"/>
      <c r="G35" s="413"/>
      <c r="H35" s="414"/>
      <c r="I35" s="415"/>
      <c r="J35" s="416"/>
      <c r="L35" s="386"/>
    </row>
    <row r="36" spans="1:12" ht="18">
      <c r="A36" s="417"/>
      <c r="B36" s="411"/>
      <c r="C36" s="471"/>
      <c r="D36" s="412"/>
      <c r="E36" s="413"/>
      <c r="F36" s="413"/>
      <c r="G36" s="413"/>
      <c r="H36" s="414"/>
      <c r="I36" s="415"/>
      <c r="J36" s="416"/>
      <c r="L36" s="386"/>
    </row>
    <row r="37" spans="1:12" ht="18">
      <c r="A37" s="418"/>
      <c r="B37" s="419"/>
      <c r="C37" s="471"/>
      <c r="D37" s="418"/>
      <c r="E37" s="420"/>
      <c r="F37" s="420"/>
      <c r="G37" s="420"/>
      <c r="H37" s="414"/>
      <c r="I37" s="421"/>
      <c r="J37" s="422"/>
      <c r="L37" s="386"/>
    </row>
    <row r="38" spans="1:12" ht="18">
      <c r="A38" s="423"/>
      <c r="B38" s="424" t="s">
        <v>602</v>
      </c>
      <c r="C38" s="426"/>
      <c r="D38" s="423"/>
      <c r="E38" s="425"/>
      <c r="F38" s="425"/>
      <c r="G38" s="425"/>
      <c r="H38" s="426"/>
      <c r="I38" s="427"/>
      <c r="J38" s="428"/>
      <c r="L38" s="386"/>
    </row>
    <row r="39" spans="1:12" ht="18">
      <c r="A39" s="429"/>
      <c r="B39" s="430"/>
      <c r="C39" s="414"/>
      <c r="D39" s="429"/>
      <c r="E39" s="431"/>
      <c r="F39" s="431"/>
      <c r="G39" s="431"/>
      <c r="H39" s="414"/>
      <c r="I39" s="421"/>
      <c r="J39" s="432"/>
      <c r="L39" s="386"/>
    </row>
    <row r="40" spans="1:12">
      <c r="A40" s="407">
        <v>1</v>
      </c>
      <c r="B40" s="404" t="s">
        <v>1161</v>
      </c>
      <c r="C40" s="471"/>
      <c r="D40" s="422"/>
      <c r="E40" s="422"/>
      <c r="F40" s="422"/>
      <c r="G40" s="422"/>
      <c r="H40" s="400"/>
      <c r="I40" s="433"/>
      <c r="J40" s="422"/>
      <c r="L40" s="386"/>
    </row>
    <row r="41" spans="1:12" ht="18">
      <c r="A41" s="417">
        <v>1.1000000000000001</v>
      </c>
      <c r="B41" s="434" t="s">
        <v>420</v>
      </c>
      <c r="C41" s="854"/>
      <c r="D41" s="841"/>
      <c r="E41" s="842"/>
      <c r="F41" s="842"/>
      <c r="G41" s="842"/>
      <c r="H41" s="842"/>
      <c r="I41" s="843"/>
      <c r="J41" s="842"/>
      <c r="L41" s="386"/>
    </row>
    <row r="42" spans="1:12" ht="18">
      <c r="A42" s="410" t="s">
        <v>103</v>
      </c>
      <c r="B42" s="435" t="s">
        <v>421</v>
      </c>
      <c r="C42" s="854"/>
      <c r="D42" s="436"/>
      <c r="E42" s="844"/>
      <c r="F42" s="845"/>
      <c r="G42" s="846"/>
      <c r="H42" s="845"/>
      <c r="I42" s="847"/>
      <c r="J42" s="842"/>
      <c r="L42" s="386"/>
    </row>
    <row r="43" spans="1:12" ht="21" customHeight="1">
      <c r="A43" s="410"/>
      <c r="B43" s="439" t="s">
        <v>605</v>
      </c>
      <c r="C43" s="854"/>
      <c r="D43" s="436" t="s">
        <v>91</v>
      </c>
      <c r="E43" s="848"/>
      <c r="F43" s="845"/>
      <c r="G43" s="845"/>
      <c r="H43" s="845"/>
      <c r="I43" s="847"/>
      <c r="J43" s="842"/>
      <c r="L43" s="386"/>
    </row>
    <row r="44" spans="1:12">
      <c r="A44" s="410"/>
      <c r="B44" s="439" t="s">
        <v>606</v>
      </c>
      <c r="C44" s="854"/>
      <c r="D44" s="436" t="s">
        <v>91</v>
      </c>
      <c r="E44" s="848"/>
      <c r="F44" s="845"/>
      <c r="G44" s="845"/>
      <c r="H44" s="845"/>
      <c r="I44" s="847"/>
      <c r="J44" s="842"/>
      <c r="L44" s="386"/>
    </row>
    <row r="45" spans="1:12">
      <c r="A45" s="410"/>
      <c r="B45" s="439" t="s">
        <v>607</v>
      </c>
      <c r="C45" s="854"/>
      <c r="D45" s="436" t="s">
        <v>91</v>
      </c>
      <c r="E45" s="848"/>
      <c r="F45" s="845"/>
      <c r="G45" s="845"/>
      <c r="H45" s="845"/>
      <c r="I45" s="847"/>
      <c r="J45" s="842"/>
      <c r="L45" s="386"/>
    </row>
    <row r="46" spans="1:12">
      <c r="A46" s="410"/>
      <c r="B46" s="439" t="s">
        <v>608</v>
      </c>
      <c r="C46" s="848"/>
      <c r="D46" s="436" t="s">
        <v>91</v>
      </c>
      <c r="E46" s="848"/>
      <c r="F46" s="845"/>
      <c r="G46" s="845"/>
      <c r="H46" s="845"/>
      <c r="I46" s="847"/>
      <c r="J46" s="842"/>
      <c r="L46" s="386"/>
    </row>
    <row r="47" spans="1:12">
      <c r="A47" s="410"/>
      <c r="B47" s="439" t="s">
        <v>609</v>
      </c>
      <c r="C47" s="848"/>
      <c r="D47" s="436" t="s">
        <v>91</v>
      </c>
      <c r="E47" s="848"/>
      <c r="F47" s="845"/>
      <c r="G47" s="845"/>
      <c r="H47" s="845"/>
      <c r="I47" s="847"/>
      <c r="J47" s="842"/>
      <c r="L47" s="386"/>
    </row>
    <row r="48" spans="1:12">
      <c r="A48" s="410"/>
      <c r="B48" s="439" t="s">
        <v>610</v>
      </c>
      <c r="C48" s="848"/>
      <c r="D48" s="436" t="s">
        <v>91</v>
      </c>
      <c r="E48" s="848"/>
      <c r="F48" s="845"/>
      <c r="G48" s="845"/>
      <c r="H48" s="845"/>
      <c r="I48" s="847"/>
      <c r="J48" s="842"/>
      <c r="L48" s="386"/>
    </row>
    <row r="49" spans="1:12">
      <c r="A49" s="410"/>
      <c r="B49" s="439" t="s">
        <v>611</v>
      </c>
      <c r="C49" s="848"/>
      <c r="D49" s="436" t="s">
        <v>91</v>
      </c>
      <c r="E49" s="848"/>
      <c r="F49" s="845"/>
      <c r="G49" s="845"/>
      <c r="H49" s="845"/>
      <c r="I49" s="847"/>
      <c r="J49" s="842"/>
      <c r="L49" s="386"/>
    </row>
    <row r="50" spans="1:12">
      <c r="A50" s="410"/>
      <c r="B50" s="439" t="s">
        <v>612</v>
      </c>
      <c r="C50" s="848"/>
      <c r="D50" s="436" t="s">
        <v>91</v>
      </c>
      <c r="E50" s="848"/>
      <c r="F50" s="845"/>
      <c r="G50" s="845"/>
      <c r="H50" s="845"/>
      <c r="I50" s="847"/>
      <c r="J50" s="842"/>
      <c r="L50" s="386"/>
    </row>
    <row r="51" spans="1:12">
      <c r="A51" s="410"/>
      <c r="B51" s="439" t="s">
        <v>613</v>
      </c>
      <c r="C51" s="848"/>
      <c r="D51" s="436" t="s">
        <v>91</v>
      </c>
      <c r="E51" s="848"/>
      <c r="F51" s="845"/>
      <c r="G51" s="845"/>
      <c r="H51" s="845"/>
      <c r="I51" s="847"/>
      <c r="J51" s="842"/>
      <c r="L51" s="386"/>
    </row>
    <row r="52" spans="1:12" ht="18">
      <c r="A52" s="410" t="s">
        <v>104</v>
      </c>
      <c r="B52" s="435" t="s">
        <v>422</v>
      </c>
      <c r="C52" s="848"/>
      <c r="D52" s="410" t="s">
        <v>3</v>
      </c>
      <c r="E52" s="848"/>
      <c r="F52" s="845"/>
      <c r="G52" s="845"/>
      <c r="H52" s="845"/>
      <c r="I52" s="847"/>
      <c r="J52" s="842"/>
      <c r="L52" s="386"/>
    </row>
    <row r="53" spans="1:12" ht="18">
      <c r="A53" s="410" t="s">
        <v>105</v>
      </c>
      <c r="B53" s="435" t="s">
        <v>423</v>
      </c>
      <c r="C53" s="848"/>
      <c r="D53" s="410" t="s">
        <v>3</v>
      </c>
      <c r="E53" s="848"/>
      <c r="F53" s="845"/>
      <c r="G53" s="845"/>
      <c r="H53" s="845"/>
      <c r="I53" s="847"/>
      <c r="J53" s="842"/>
      <c r="L53" s="386"/>
    </row>
    <row r="54" spans="1:12" ht="18">
      <c r="A54" s="410" t="s">
        <v>424</v>
      </c>
      <c r="B54" s="435" t="s">
        <v>425</v>
      </c>
      <c r="C54" s="854"/>
      <c r="D54" s="436"/>
      <c r="E54" s="848"/>
      <c r="F54" s="845"/>
      <c r="G54" s="845"/>
      <c r="H54" s="845"/>
      <c r="I54" s="847"/>
      <c r="J54" s="842"/>
      <c r="L54" s="386"/>
    </row>
    <row r="55" spans="1:12">
      <c r="A55" s="410"/>
      <c r="B55" s="439" t="s">
        <v>614</v>
      </c>
      <c r="C55" s="854"/>
      <c r="D55" s="436" t="s">
        <v>91</v>
      </c>
      <c r="E55" s="848"/>
      <c r="F55" s="845"/>
      <c r="G55" s="845"/>
      <c r="H55" s="845"/>
      <c r="I55" s="847"/>
      <c r="J55" s="842"/>
      <c r="L55" s="386"/>
    </row>
    <row r="56" spans="1:12">
      <c r="A56" s="410"/>
      <c r="B56" s="439" t="s">
        <v>615</v>
      </c>
      <c r="C56" s="854"/>
      <c r="D56" s="436" t="s">
        <v>91</v>
      </c>
      <c r="E56" s="848"/>
      <c r="F56" s="845"/>
      <c r="G56" s="845"/>
      <c r="H56" s="845"/>
      <c r="I56" s="847"/>
      <c r="J56" s="842"/>
      <c r="L56" s="386"/>
    </row>
    <row r="57" spans="1:12" ht="21" customHeight="1">
      <c r="A57" s="410"/>
      <c r="B57" s="439" t="s">
        <v>616</v>
      </c>
      <c r="C57" s="854"/>
      <c r="D57" s="436" t="s">
        <v>91</v>
      </c>
      <c r="E57" s="848"/>
      <c r="F57" s="845"/>
      <c r="G57" s="845"/>
      <c r="H57" s="845"/>
      <c r="I57" s="847"/>
      <c r="J57" s="842"/>
      <c r="L57" s="386"/>
    </row>
    <row r="58" spans="1:12" ht="18">
      <c r="A58" s="410" t="s">
        <v>426</v>
      </c>
      <c r="B58" s="435" t="s">
        <v>422</v>
      </c>
      <c r="C58" s="848"/>
      <c r="D58" s="410" t="s">
        <v>3</v>
      </c>
      <c r="E58" s="848"/>
      <c r="F58" s="845"/>
      <c r="G58" s="845"/>
      <c r="H58" s="845"/>
      <c r="I58" s="847"/>
      <c r="J58" s="842"/>
      <c r="L58" s="386"/>
    </row>
    <row r="59" spans="1:12" ht="18">
      <c r="A59" s="410" t="s">
        <v>427</v>
      </c>
      <c r="B59" s="435" t="s">
        <v>423</v>
      </c>
      <c r="C59" s="848"/>
      <c r="D59" s="410" t="s">
        <v>3</v>
      </c>
      <c r="E59" s="848"/>
      <c r="F59" s="845"/>
      <c r="G59" s="845"/>
      <c r="H59" s="845"/>
      <c r="I59" s="847"/>
      <c r="J59" s="842"/>
      <c r="L59" s="386"/>
    </row>
    <row r="60" spans="1:12" ht="18">
      <c r="A60" s="410" t="s">
        <v>428</v>
      </c>
      <c r="B60" s="435" t="s">
        <v>429</v>
      </c>
      <c r="C60" s="854"/>
      <c r="D60" s="436"/>
      <c r="E60" s="848"/>
      <c r="F60" s="845"/>
      <c r="G60" s="845"/>
      <c r="H60" s="845"/>
      <c r="I60" s="847"/>
      <c r="J60" s="842"/>
      <c r="L60" s="386"/>
    </row>
    <row r="61" spans="1:12">
      <c r="A61" s="410"/>
      <c r="B61" s="439" t="s">
        <v>617</v>
      </c>
      <c r="C61" s="854"/>
      <c r="D61" s="436" t="s">
        <v>91</v>
      </c>
      <c r="E61" s="848"/>
      <c r="F61" s="845"/>
      <c r="G61" s="845"/>
      <c r="H61" s="845"/>
      <c r="I61" s="847"/>
      <c r="J61" s="842"/>
      <c r="L61" s="386"/>
    </row>
    <row r="62" spans="1:12" ht="18">
      <c r="A62" s="410" t="s">
        <v>430</v>
      </c>
      <c r="B62" s="435" t="s">
        <v>422</v>
      </c>
      <c r="C62" s="848"/>
      <c r="D62" s="410" t="s">
        <v>3</v>
      </c>
      <c r="E62" s="848"/>
      <c r="F62" s="845"/>
      <c r="G62" s="845"/>
      <c r="H62" s="845"/>
      <c r="I62" s="847"/>
      <c r="J62" s="842"/>
      <c r="L62" s="386"/>
    </row>
    <row r="63" spans="1:12" ht="18">
      <c r="A63" s="410" t="s">
        <v>431</v>
      </c>
      <c r="B63" s="435" t="s">
        <v>423</v>
      </c>
      <c r="C63" s="848"/>
      <c r="D63" s="410" t="s">
        <v>3</v>
      </c>
      <c r="E63" s="848"/>
      <c r="F63" s="845"/>
      <c r="G63" s="845"/>
      <c r="H63" s="845"/>
      <c r="I63" s="847"/>
      <c r="J63" s="842"/>
      <c r="L63" s="386"/>
    </row>
    <row r="64" spans="1:12" ht="18">
      <c r="A64" s="410" t="s">
        <v>432</v>
      </c>
      <c r="B64" s="441" t="s">
        <v>433</v>
      </c>
      <c r="C64" s="848"/>
      <c r="D64" s="410"/>
      <c r="E64" s="848"/>
      <c r="F64" s="845"/>
      <c r="G64" s="845"/>
      <c r="H64" s="845"/>
      <c r="I64" s="847"/>
      <c r="J64" s="842"/>
      <c r="L64" s="386"/>
    </row>
    <row r="65" spans="1:12">
      <c r="A65" s="410"/>
      <c r="B65" s="439" t="s">
        <v>617</v>
      </c>
      <c r="C65" s="848"/>
      <c r="D65" s="410" t="s">
        <v>2</v>
      </c>
      <c r="E65" s="848"/>
      <c r="F65" s="845"/>
      <c r="G65" s="845"/>
      <c r="H65" s="845"/>
      <c r="I65" s="847"/>
      <c r="J65" s="842"/>
      <c r="L65" s="386"/>
    </row>
    <row r="66" spans="1:12">
      <c r="A66" s="410"/>
      <c r="B66" s="439" t="s">
        <v>618</v>
      </c>
      <c r="C66" s="848"/>
      <c r="D66" s="410" t="s">
        <v>2</v>
      </c>
      <c r="E66" s="848"/>
      <c r="F66" s="845"/>
      <c r="G66" s="845"/>
      <c r="H66" s="845"/>
      <c r="I66" s="847"/>
      <c r="J66" s="842"/>
      <c r="L66" s="386"/>
    </row>
    <row r="67" spans="1:12">
      <c r="A67" s="410"/>
      <c r="B67" s="439" t="s">
        <v>619</v>
      </c>
      <c r="C67" s="848"/>
      <c r="D67" s="410" t="s">
        <v>2</v>
      </c>
      <c r="E67" s="848"/>
      <c r="F67" s="845"/>
      <c r="G67" s="845"/>
      <c r="H67" s="845"/>
      <c r="I67" s="847"/>
      <c r="J67" s="842"/>
      <c r="L67" s="386"/>
    </row>
    <row r="68" spans="1:12">
      <c r="A68" s="410"/>
      <c r="B68" s="439" t="s">
        <v>620</v>
      </c>
      <c r="C68" s="848"/>
      <c r="D68" s="410" t="s">
        <v>2</v>
      </c>
      <c r="E68" s="848"/>
      <c r="F68" s="845"/>
      <c r="G68" s="845"/>
      <c r="H68" s="845"/>
      <c r="I68" s="847"/>
      <c r="J68" s="842"/>
      <c r="L68" s="386"/>
    </row>
    <row r="69" spans="1:12">
      <c r="A69" s="410"/>
      <c r="B69" s="439" t="s">
        <v>621</v>
      </c>
      <c r="C69" s="848"/>
      <c r="D69" s="410" t="s">
        <v>2</v>
      </c>
      <c r="E69" s="848"/>
      <c r="F69" s="845"/>
      <c r="G69" s="845"/>
      <c r="H69" s="845"/>
      <c r="I69" s="847"/>
      <c r="J69" s="842"/>
      <c r="L69" s="386"/>
    </row>
    <row r="70" spans="1:12">
      <c r="A70" s="410"/>
      <c r="B70" s="439" t="s">
        <v>622</v>
      </c>
      <c r="C70" s="848"/>
      <c r="D70" s="410" t="s">
        <v>2</v>
      </c>
      <c r="E70" s="848"/>
      <c r="F70" s="845"/>
      <c r="G70" s="845"/>
      <c r="H70" s="845"/>
      <c r="I70" s="847"/>
      <c r="J70" s="842"/>
      <c r="L70" s="386"/>
    </row>
    <row r="71" spans="1:12">
      <c r="A71" s="410"/>
      <c r="B71" s="439" t="s">
        <v>623</v>
      </c>
      <c r="C71" s="848"/>
      <c r="D71" s="410" t="s">
        <v>2</v>
      </c>
      <c r="E71" s="848"/>
      <c r="F71" s="845"/>
      <c r="G71" s="845"/>
      <c r="H71" s="845"/>
      <c r="I71" s="847"/>
      <c r="J71" s="842"/>
      <c r="L71" s="386"/>
    </row>
    <row r="72" spans="1:12" ht="21" customHeight="1">
      <c r="A72" s="410" t="s">
        <v>434</v>
      </c>
      <c r="B72" s="441" t="s">
        <v>435</v>
      </c>
      <c r="C72" s="848"/>
      <c r="D72" s="410" t="s">
        <v>2</v>
      </c>
      <c r="E72" s="848"/>
      <c r="F72" s="845"/>
      <c r="G72" s="845"/>
      <c r="H72" s="845"/>
      <c r="I72" s="847"/>
      <c r="J72" s="842"/>
      <c r="L72" s="386"/>
    </row>
    <row r="73" spans="1:12" ht="18">
      <c r="A73" s="410" t="s">
        <v>436</v>
      </c>
      <c r="B73" s="441" t="s">
        <v>437</v>
      </c>
      <c r="C73" s="848"/>
      <c r="D73" s="410"/>
      <c r="E73" s="848"/>
      <c r="F73" s="845"/>
      <c r="G73" s="845"/>
      <c r="H73" s="845"/>
      <c r="I73" s="847"/>
      <c r="J73" s="842"/>
      <c r="L73" s="386"/>
    </row>
    <row r="74" spans="1:12" ht="18">
      <c r="A74" s="410"/>
      <c r="B74" s="439" t="s">
        <v>438</v>
      </c>
      <c r="C74" s="848"/>
      <c r="D74" s="410" t="s">
        <v>2</v>
      </c>
      <c r="E74" s="848"/>
      <c r="F74" s="845"/>
      <c r="G74" s="845"/>
      <c r="H74" s="845"/>
      <c r="I74" s="847"/>
      <c r="J74" s="842"/>
      <c r="L74" s="386"/>
    </row>
    <row r="75" spans="1:12" ht="18">
      <c r="A75" s="410"/>
      <c r="B75" s="439" t="s">
        <v>439</v>
      </c>
      <c r="C75" s="848"/>
      <c r="D75" s="410" t="s">
        <v>2</v>
      </c>
      <c r="E75" s="848"/>
      <c r="F75" s="845"/>
      <c r="G75" s="845"/>
      <c r="H75" s="845"/>
      <c r="I75" s="847"/>
      <c r="J75" s="842"/>
      <c r="L75" s="386"/>
    </row>
    <row r="76" spans="1:12" ht="18">
      <c r="A76" s="410"/>
      <c r="B76" s="439" t="s">
        <v>440</v>
      </c>
      <c r="C76" s="848"/>
      <c r="D76" s="410" t="s">
        <v>2</v>
      </c>
      <c r="E76" s="848"/>
      <c r="F76" s="845"/>
      <c r="G76" s="845"/>
      <c r="H76" s="845"/>
      <c r="I76" s="847"/>
      <c r="J76" s="842"/>
      <c r="L76" s="386"/>
    </row>
    <row r="77" spans="1:12" ht="18">
      <c r="A77" s="410"/>
      <c r="B77" s="439" t="s">
        <v>441</v>
      </c>
      <c r="C77" s="848"/>
      <c r="D77" s="410" t="s">
        <v>2</v>
      </c>
      <c r="E77" s="848"/>
      <c r="F77" s="845"/>
      <c r="G77" s="845"/>
      <c r="H77" s="845"/>
      <c r="I77" s="847"/>
      <c r="J77" s="842"/>
      <c r="L77" s="386"/>
    </row>
    <row r="78" spans="1:12" ht="18">
      <c r="A78" s="442" t="s">
        <v>442</v>
      </c>
      <c r="B78" s="441" t="s">
        <v>443</v>
      </c>
      <c r="C78" s="848"/>
      <c r="D78" s="410"/>
      <c r="E78" s="848"/>
      <c r="F78" s="845"/>
      <c r="G78" s="845"/>
      <c r="H78" s="845"/>
      <c r="I78" s="847"/>
      <c r="J78" s="842"/>
      <c r="L78" s="386"/>
    </row>
    <row r="79" spans="1:12" ht="18">
      <c r="A79" s="410"/>
      <c r="B79" s="439" t="s">
        <v>444</v>
      </c>
      <c r="C79" s="848"/>
      <c r="D79" s="849" t="s">
        <v>2</v>
      </c>
      <c r="E79" s="848"/>
      <c r="F79" s="845"/>
      <c r="G79" s="845"/>
      <c r="H79" s="845"/>
      <c r="I79" s="847"/>
      <c r="J79" s="842"/>
      <c r="L79" s="386"/>
    </row>
    <row r="80" spans="1:12" ht="18">
      <c r="A80" s="410"/>
      <c r="B80" s="439" t="s">
        <v>445</v>
      </c>
      <c r="C80" s="848"/>
      <c r="D80" s="849" t="s">
        <v>2</v>
      </c>
      <c r="E80" s="848"/>
      <c r="F80" s="845"/>
      <c r="G80" s="845"/>
      <c r="H80" s="845"/>
      <c r="I80" s="847"/>
      <c r="J80" s="842"/>
      <c r="L80" s="386"/>
    </row>
    <row r="81" spans="1:12" ht="18">
      <c r="A81" s="410" t="s">
        <v>446</v>
      </c>
      <c r="B81" s="443" t="s">
        <v>447</v>
      </c>
      <c r="C81" s="848"/>
      <c r="D81" s="410"/>
      <c r="E81" s="848"/>
      <c r="F81" s="845"/>
      <c r="G81" s="845"/>
      <c r="H81" s="845"/>
      <c r="I81" s="847"/>
      <c r="J81" s="842"/>
      <c r="L81" s="386"/>
    </row>
    <row r="82" spans="1:12">
      <c r="A82" s="410"/>
      <c r="B82" s="439" t="s">
        <v>624</v>
      </c>
      <c r="C82" s="848"/>
      <c r="D82" s="410" t="s">
        <v>2</v>
      </c>
      <c r="E82" s="848"/>
      <c r="F82" s="845"/>
      <c r="G82" s="845"/>
      <c r="H82" s="845"/>
      <c r="I82" s="847"/>
      <c r="J82" s="842"/>
      <c r="L82" s="386"/>
    </row>
    <row r="83" spans="1:12">
      <c r="A83" s="410"/>
      <c r="B83" s="439" t="s">
        <v>618</v>
      </c>
      <c r="C83" s="848"/>
      <c r="D83" s="410" t="s">
        <v>2</v>
      </c>
      <c r="E83" s="848"/>
      <c r="F83" s="845"/>
      <c r="G83" s="845"/>
      <c r="H83" s="845"/>
      <c r="I83" s="847"/>
      <c r="J83" s="842"/>
      <c r="L83" s="386"/>
    </row>
    <row r="84" spans="1:12">
      <c r="A84" s="410"/>
      <c r="B84" s="439" t="s">
        <v>619</v>
      </c>
      <c r="C84" s="848"/>
      <c r="D84" s="410" t="s">
        <v>2</v>
      </c>
      <c r="E84" s="848"/>
      <c r="F84" s="845"/>
      <c r="G84" s="845"/>
      <c r="H84" s="845"/>
      <c r="I84" s="847"/>
      <c r="J84" s="842"/>
      <c r="L84" s="386"/>
    </row>
    <row r="85" spans="1:12">
      <c r="A85" s="410"/>
      <c r="B85" s="439" t="s">
        <v>620</v>
      </c>
      <c r="C85" s="848"/>
      <c r="D85" s="410" t="s">
        <v>2</v>
      </c>
      <c r="E85" s="848"/>
      <c r="F85" s="845"/>
      <c r="G85" s="845"/>
      <c r="H85" s="845"/>
      <c r="I85" s="847"/>
      <c r="J85" s="842"/>
      <c r="L85" s="386"/>
    </row>
    <row r="86" spans="1:12">
      <c r="A86" s="410"/>
      <c r="B86" s="439" t="s">
        <v>621</v>
      </c>
      <c r="C86" s="848"/>
      <c r="D86" s="410" t="s">
        <v>2</v>
      </c>
      <c r="E86" s="848"/>
      <c r="F86" s="845"/>
      <c r="G86" s="845"/>
      <c r="H86" s="845"/>
      <c r="I86" s="847"/>
      <c r="J86" s="842"/>
      <c r="L86" s="386"/>
    </row>
    <row r="87" spans="1:12">
      <c r="A87" s="410"/>
      <c r="B87" s="439" t="s">
        <v>622</v>
      </c>
      <c r="C87" s="848"/>
      <c r="D87" s="410" t="s">
        <v>2</v>
      </c>
      <c r="E87" s="848"/>
      <c r="F87" s="845"/>
      <c r="G87" s="845"/>
      <c r="H87" s="845"/>
      <c r="I87" s="847"/>
      <c r="J87" s="842"/>
      <c r="L87" s="386"/>
    </row>
    <row r="88" spans="1:12">
      <c r="A88" s="410"/>
      <c r="B88" s="439" t="s">
        <v>623</v>
      </c>
      <c r="C88" s="848"/>
      <c r="D88" s="410" t="s">
        <v>2</v>
      </c>
      <c r="E88" s="848"/>
      <c r="F88" s="845"/>
      <c r="G88" s="845"/>
      <c r="H88" s="845"/>
      <c r="I88" s="847"/>
      <c r="J88" s="842"/>
      <c r="L88" s="386"/>
    </row>
    <row r="89" spans="1:12" ht="18">
      <c r="A89" s="444" t="s">
        <v>448</v>
      </c>
      <c r="B89" s="443" t="s">
        <v>449</v>
      </c>
      <c r="C89" s="848"/>
      <c r="D89" s="410"/>
      <c r="E89" s="848"/>
      <c r="F89" s="845"/>
      <c r="G89" s="845"/>
      <c r="H89" s="845"/>
      <c r="I89" s="847"/>
      <c r="J89" s="842"/>
      <c r="L89" s="386"/>
    </row>
    <row r="90" spans="1:12">
      <c r="A90" s="444"/>
      <c r="B90" s="439" t="s">
        <v>617</v>
      </c>
      <c r="C90" s="848"/>
      <c r="D90" s="410" t="s">
        <v>2</v>
      </c>
      <c r="E90" s="848"/>
      <c r="F90" s="845"/>
      <c r="G90" s="845"/>
      <c r="H90" s="845"/>
      <c r="I90" s="847"/>
      <c r="J90" s="842"/>
      <c r="L90" s="386"/>
    </row>
    <row r="91" spans="1:12">
      <c r="A91" s="444"/>
      <c r="B91" s="439" t="s">
        <v>616</v>
      </c>
      <c r="C91" s="848"/>
      <c r="D91" s="410" t="s">
        <v>2</v>
      </c>
      <c r="E91" s="848"/>
      <c r="F91" s="845"/>
      <c r="G91" s="845"/>
      <c r="H91" s="845"/>
      <c r="I91" s="847"/>
      <c r="J91" s="842"/>
      <c r="L91" s="386"/>
    </row>
    <row r="92" spans="1:12">
      <c r="A92" s="442"/>
      <c r="B92" s="439" t="s">
        <v>625</v>
      </c>
      <c r="C92" s="848"/>
      <c r="D92" s="410" t="s">
        <v>2</v>
      </c>
      <c r="E92" s="848"/>
      <c r="F92" s="845"/>
      <c r="G92" s="845"/>
      <c r="H92" s="845"/>
      <c r="I92" s="847"/>
      <c r="J92" s="842"/>
      <c r="L92" s="386"/>
    </row>
    <row r="93" spans="1:12" ht="18">
      <c r="A93" s="442" t="s">
        <v>450</v>
      </c>
      <c r="B93" s="439" t="s">
        <v>451</v>
      </c>
      <c r="C93" s="848"/>
      <c r="D93" s="410"/>
      <c r="E93" s="848"/>
      <c r="F93" s="845"/>
      <c r="G93" s="845"/>
      <c r="H93" s="845"/>
      <c r="I93" s="847"/>
      <c r="J93" s="842"/>
      <c r="L93" s="386"/>
    </row>
    <row r="94" spans="1:12">
      <c r="A94" s="442"/>
      <c r="B94" s="439" t="s">
        <v>616</v>
      </c>
      <c r="C94" s="848"/>
      <c r="D94" s="410" t="s">
        <v>2</v>
      </c>
      <c r="E94" s="848"/>
      <c r="F94" s="845"/>
      <c r="G94" s="845"/>
      <c r="H94" s="845"/>
      <c r="I94" s="847"/>
      <c r="J94" s="842"/>
      <c r="L94" s="386"/>
    </row>
    <row r="95" spans="1:12">
      <c r="A95" s="442"/>
      <c r="B95" s="439" t="s">
        <v>620</v>
      </c>
      <c r="C95" s="848"/>
      <c r="D95" s="410" t="s">
        <v>2</v>
      </c>
      <c r="E95" s="848"/>
      <c r="F95" s="845"/>
      <c r="G95" s="845"/>
      <c r="H95" s="845"/>
      <c r="I95" s="847"/>
      <c r="J95" s="842"/>
      <c r="L95" s="386"/>
    </row>
    <row r="96" spans="1:12">
      <c r="A96" s="442"/>
      <c r="B96" s="439" t="s">
        <v>623</v>
      </c>
      <c r="C96" s="848"/>
      <c r="D96" s="410" t="s">
        <v>2</v>
      </c>
      <c r="E96" s="848"/>
      <c r="F96" s="845"/>
      <c r="G96" s="845"/>
      <c r="H96" s="845"/>
      <c r="I96" s="847"/>
      <c r="J96" s="842"/>
      <c r="L96" s="386"/>
    </row>
    <row r="97" spans="1:12" ht="18">
      <c r="A97" s="442" t="s">
        <v>452</v>
      </c>
      <c r="B97" s="441" t="s">
        <v>453</v>
      </c>
      <c r="C97" s="848"/>
      <c r="D97" s="410"/>
      <c r="E97" s="848"/>
      <c r="F97" s="845"/>
      <c r="G97" s="845"/>
      <c r="H97" s="845"/>
      <c r="I97" s="847"/>
      <c r="J97" s="842"/>
      <c r="L97" s="386"/>
    </row>
    <row r="98" spans="1:12">
      <c r="A98" s="442"/>
      <c r="B98" s="439" t="s">
        <v>614</v>
      </c>
      <c r="C98" s="848"/>
      <c r="D98" s="410" t="s">
        <v>2</v>
      </c>
      <c r="E98" s="848"/>
      <c r="F98" s="845"/>
      <c r="G98" s="845"/>
      <c r="H98" s="845"/>
      <c r="I98" s="847"/>
      <c r="J98" s="842"/>
      <c r="L98" s="386"/>
    </row>
    <row r="99" spans="1:12">
      <c r="A99" s="442"/>
      <c r="B99" s="439" t="s">
        <v>617</v>
      </c>
      <c r="C99" s="848"/>
      <c r="D99" s="410" t="s">
        <v>2</v>
      </c>
      <c r="E99" s="848"/>
      <c r="F99" s="845"/>
      <c r="G99" s="845"/>
      <c r="H99" s="845"/>
      <c r="I99" s="847"/>
      <c r="J99" s="842"/>
      <c r="L99" s="386"/>
    </row>
    <row r="100" spans="1:12" ht="18">
      <c r="A100" s="442" t="s">
        <v>454</v>
      </c>
      <c r="B100" s="441" t="s">
        <v>455</v>
      </c>
      <c r="C100" s="848"/>
      <c r="D100" s="410"/>
      <c r="E100" s="848"/>
      <c r="F100" s="845"/>
      <c r="G100" s="845"/>
      <c r="H100" s="845"/>
      <c r="I100" s="847"/>
      <c r="J100" s="842"/>
      <c r="L100" s="386"/>
    </row>
    <row r="101" spans="1:12">
      <c r="A101" s="410"/>
      <c r="B101" s="435" t="s">
        <v>626</v>
      </c>
      <c r="C101" s="848"/>
      <c r="D101" s="410" t="s">
        <v>2</v>
      </c>
      <c r="E101" s="848"/>
      <c r="F101" s="845"/>
      <c r="G101" s="845"/>
      <c r="H101" s="845"/>
      <c r="I101" s="847"/>
      <c r="J101" s="842"/>
      <c r="L101" s="386"/>
    </row>
    <row r="102" spans="1:12">
      <c r="A102" s="410"/>
      <c r="B102" s="435" t="s">
        <v>627</v>
      </c>
      <c r="C102" s="848"/>
      <c r="D102" s="410" t="s">
        <v>2</v>
      </c>
      <c r="E102" s="848"/>
      <c r="F102" s="845"/>
      <c r="G102" s="845"/>
      <c r="H102" s="845"/>
      <c r="I102" s="847"/>
      <c r="J102" s="842"/>
      <c r="L102" s="386"/>
    </row>
    <row r="103" spans="1:12">
      <c r="A103" s="410"/>
      <c r="B103" s="435" t="s">
        <v>628</v>
      </c>
      <c r="C103" s="848"/>
      <c r="D103" s="410" t="s">
        <v>2</v>
      </c>
      <c r="E103" s="848"/>
      <c r="F103" s="845"/>
      <c r="G103" s="845"/>
      <c r="H103" s="845"/>
      <c r="I103" s="847"/>
      <c r="J103" s="842"/>
      <c r="L103" s="386"/>
    </row>
    <row r="104" spans="1:12" ht="18">
      <c r="A104" s="442" t="s">
        <v>456</v>
      </c>
      <c r="B104" s="445" t="s">
        <v>457</v>
      </c>
      <c r="C104" s="854"/>
      <c r="D104" s="850"/>
      <c r="E104" s="843"/>
      <c r="F104" s="845"/>
      <c r="G104" s="842"/>
      <c r="H104" s="845"/>
      <c r="I104" s="847"/>
      <c r="J104" s="851"/>
      <c r="L104" s="386"/>
    </row>
    <row r="105" spans="1:12" ht="18">
      <c r="A105" s="442"/>
      <c r="B105" s="445" t="s">
        <v>310</v>
      </c>
      <c r="C105" s="438"/>
      <c r="D105" s="850" t="s">
        <v>2</v>
      </c>
      <c r="E105" s="843"/>
      <c r="F105" s="845"/>
      <c r="G105" s="842"/>
      <c r="H105" s="845"/>
      <c r="I105" s="847"/>
      <c r="J105" s="851"/>
      <c r="L105" s="386"/>
    </row>
    <row r="106" spans="1:12" ht="18">
      <c r="A106" s="442" t="s">
        <v>456</v>
      </c>
      <c r="B106" s="445" t="s">
        <v>458</v>
      </c>
      <c r="C106" s="843"/>
      <c r="D106" s="850"/>
      <c r="E106" s="843"/>
      <c r="F106" s="845"/>
      <c r="G106" s="842"/>
      <c r="H106" s="845"/>
      <c r="I106" s="847"/>
      <c r="J106" s="851"/>
      <c r="L106" s="386"/>
    </row>
    <row r="107" spans="1:12" ht="18">
      <c r="A107" s="442"/>
      <c r="B107" s="445" t="s">
        <v>298</v>
      </c>
      <c r="C107" s="438"/>
      <c r="D107" s="850" t="s">
        <v>2</v>
      </c>
      <c r="E107" s="843"/>
      <c r="F107" s="845"/>
      <c r="G107" s="842"/>
      <c r="H107" s="845"/>
      <c r="I107" s="847"/>
      <c r="J107" s="851"/>
      <c r="L107" s="386"/>
    </row>
    <row r="108" spans="1:12" ht="18">
      <c r="A108" s="442"/>
      <c r="B108" s="445" t="s">
        <v>310</v>
      </c>
      <c r="C108" s="438"/>
      <c r="D108" s="850" t="s">
        <v>2</v>
      </c>
      <c r="E108" s="843"/>
      <c r="F108" s="845"/>
      <c r="G108" s="842"/>
      <c r="H108" s="845"/>
      <c r="I108" s="847"/>
      <c r="J108" s="851"/>
      <c r="L108" s="386"/>
    </row>
    <row r="109" spans="1:12" ht="18">
      <c r="A109" s="442"/>
      <c r="B109" s="445" t="s">
        <v>296</v>
      </c>
      <c r="C109" s="438"/>
      <c r="D109" s="850" t="s">
        <v>2</v>
      </c>
      <c r="E109" s="843"/>
      <c r="F109" s="845"/>
      <c r="G109" s="842"/>
      <c r="H109" s="845"/>
      <c r="I109" s="847"/>
      <c r="J109" s="851"/>
      <c r="L109" s="386"/>
    </row>
    <row r="110" spans="1:12" ht="18">
      <c r="A110" s="442" t="s">
        <v>459</v>
      </c>
      <c r="B110" s="445" t="s">
        <v>460</v>
      </c>
      <c r="C110" s="438"/>
      <c r="D110" s="850"/>
      <c r="E110" s="843"/>
      <c r="F110" s="845"/>
      <c r="G110" s="842"/>
      <c r="H110" s="845"/>
      <c r="I110" s="847"/>
      <c r="J110" s="851"/>
      <c r="L110" s="386"/>
    </row>
    <row r="111" spans="1:12">
      <c r="A111" s="442"/>
      <c r="B111" s="446" t="s">
        <v>615</v>
      </c>
      <c r="C111" s="848"/>
      <c r="D111" s="410" t="s">
        <v>2</v>
      </c>
      <c r="E111" s="447"/>
      <c r="F111" s="845"/>
      <c r="G111" s="845"/>
      <c r="H111" s="845"/>
      <c r="I111" s="847"/>
      <c r="J111" s="851"/>
      <c r="L111" s="386"/>
    </row>
    <row r="112" spans="1:12">
      <c r="A112" s="442"/>
      <c r="B112" s="446" t="s">
        <v>616</v>
      </c>
      <c r="C112" s="848"/>
      <c r="D112" s="410" t="s">
        <v>2</v>
      </c>
      <c r="E112" s="447"/>
      <c r="F112" s="845"/>
      <c r="G112" s="845"/>
      <c r="H112" s="845"/>
      <c r="I112" s="847"/>
      <c r="J112" s="851"/>
      <c r="L112" s="386"/>
    </row>
    <row r="113" spans="1:12" ht="18">
      <c r="A113" s="442" t="s">
        <v>461</v>
      </c>
      <c r="B113" s="445" t="s">
        <v>1345</v>
      </c>
      <c r="C113" s="854"/>
      <c r="D113" s="850"/>
      <c r="E113" s="843"/>
      <c r="F113" s="845"/>
      <c r="G113" s="842"/>
      <c r="H113" s="845"/>
      <c r="I113" s="847"/>
      <c r="J113" s="851"/>
      <c r="L113" s="386"/>
    </row>
    <row r="114" spans="1:12" ht="18">
      <c r="A114" s="442"/>
      <c r="B114" s="445" t="s">
        <v>310</v>
      </c>
      <c r="C114" s="438"/>
      <c r="D114" s="850" t="s">
        <v>2</v>
      </c>
      <c r="E114" s="843"/>
      <c r="F114" s="845"/>
      <c r="G114" s="842"/>
      <c r="H114" s="845"/>
      <c r="I114" s="847"/>
      <c r="J114" s="851"/>
      <c r="L114" s="386"/>
    </row>
    <row r="115" spans="1:12" ht="18">
      <c r="A115" s="442" t="s">
        <v>463</v>
      </c>
      <c r="B115" s="445" t="s">
        <v>464</v>
      </c>
      <c r="C115" s="854"/>
      <c r="D115" s="850"/>
      <c r="E115" s="843"/>
      <c r="F115" s="845"/>
      <c r="G115" s="842"/>
      <c r="H115" s="845"/>
      <c r="I115" s="847"/>
      <c r="J115" s="851"/>
      <c r="L115" s="386"/>
    </row>
    <row r="116" spans="1:12" ht="18">
      <c r="A116" s="442"/>
      <c r="B116" s="445" t="s">
        <v>310</v>
      </c>
      <c r="C116" s="438"/>
      <c r="D116" s="850" t="s">
        <v>2</v>
      </c>
      <c r="E116" s="843"/>
      <c r="F116" s="845"/>
      <c r="G116" s="842"/>
      <c r="H116" s="845"/>
      <c r="I116" s="847"/>
      <c r="J116" s="851"/>
      <c r="L116" s="386"/>
    </row>
    <row r="117" spans="1:12" ht="18">
      <c r="A117" s="442" t="s">
        <v>465</v>
      </c>
      <c r="B117" s="448" t="s">
        <v>466</v>
      </c>
      <c r="C117" s="438"/>
      <c r="D117" s="449" t="s">
        <v>2</v>
      </c>
      <c r="E117" s="848"/>
      <c r="F117" s="437"/>
      <c r="G117" s="437"/>
      <c r="H117" s="437"/>
      <c r="I117" s="438"/>
      <c r="J117" s="851"/>
      <c r="L117" s="386"/>
    </row>
    <row r="118" spans="1:12" ht="18">
      <c r="A118" s="450"/>
      <c r="B118" s="448" t="s">
        <v>467</v>
      </c>
      <c r="C118" s="454"/>
      <c r="D118" s="451"/>
      <c r="E118" s="852"/>
      <c r="F118" s="453"/>
      <c r="G118" s="453"/>
      <c r="H118" s="453"/>
      <c r="I118" s="454"/>
      <c r="J118" s="853"/>
      <c r="L118" s="386"/>
    </row>
    <row r="119" spans="1:12" ht="18">
      <c r="A119" s="442" t="s">
        <v>468</v>
      </c>
      <c r="B119" s="448" t="s">
        <v>469</v>
      </c>
      <c r="C119" s="438"/>
      <c r="D119" s="449" t="s">
        <v>2</v>
      </c>
      <c r="E119" s="848"/>
      <c r="F119" s="437"/>
      <c r="G119" s="437"/>
      <c r="H119" s="437"/>
      <c r="I119" s="438"/>
      <c r="J119" s="853"/>
      <c r="L119" s="386"/>
    </row>
    <row r="120" spans="1:12" ht="18">
      <c r="A120" s="450"/>
      <c r="B120" s="448" t="s">
        <v>467</v>
      </c>
      <c r="C120" s="454"/>
      <c r="D120" s="451"/>
      <c r="E120" s="452"/>
      <c r="F120" s="453"/>
      <c r="G120" s="453"/>
      <c r="H120" s="453"/>
      <c r="I120" s="454"/>
      <c r="J120" s="853"/>
      <c r="L120" s="386"/>
    </row>
    <row r="121" spans="1:12" ht="18">
      <c r="A121" s="442" t="s">
        <v>470</v>
      </c>
      <c r="B121" s="448" t="s">
        <v>1346</v>
      </c>
      <c r="C121" s="438"/>
      <c r="D121" s="449" t="s">
        <v>2</v>
      </c>
      <c r="E121" s="843"/>
      <c r="F121" s="845"/>
      <c r="G121" s="842"/>
      <c r="H121" s="845"/>
      <c r="I121" s="847"/>
      <c r="J121" s="842"/>
      <c r="L121" s="386"/>
    </row>
    <row r="122" spans="1:12" ht="18">
      <c r="A122" s="442" t="s">
        <v>472</v>
      </c>
      <c r="B122" s="448" t="s">
        <v>1347</v>
      </c>
      <c r="C122" s="438"/>
      <c r="D122" s="449" t="s">
        <v>2</v>
      </c>
      <c r="E122" s="843"/>
      <c r="F122" s="845"/>
      <c r="G122" s="842"/>
      <c r="H122" s="845"/>
      <c r="I122" s="847"/>
      <c r="J122" s="842"/>
      <c r="L122" s="386"/>
    </row>
    <row r="123" spans="1:12" ht="18">
      <c r="A123" s="442" t="s">
        <v>1348</v>
      </c>
      <c r="B123" s="448" t="s">
        <v>1349</v>
      </c>
      <c r="C123" s="438"/>
      <c r="D123" s="449" t="s">
        <v>2</v>
      </c>
      <c r="E123" s="843"/>
      <c r="F123" s="845"/>
      <c r="G123" s="842"/>
      <c r="H123" s="845"/>
      <c r="I123" s="847"/>
      <c r="J123" s="842"/>
      <c r="L123" s="386"/>
    </row>
    <row r="124" spans="1:12" ht="18">
      <c r="A124" s="442" t="s">
        <v>1350</v>
      </c>
      <c r="B124" s="448" t="s">
        <v>1351</v>
      </c>
      <c r="C124" s="848"/>
      <c r="D124" s="410" t="s">
        <v>3</v>
      </c>
      <c r="E124" s="843"/>
      <c r="F124" s="845"/>
      <c r="G124" s="842"/>
      <c r="H124" s="845"/>
      <c r="I124" s="847"/>
      <c r="J124" s="855"/>
      <c r="L124" s="386"/>
    </row>
    <row r="125" spans="1:12" ht="18">
      <c r="A125" s="442" t="s">
        <v>1352</v>
      </c>
      <c r="B125" s="448" t="s">
        <v>1353</v>
      </c>
      <c r="C125" s="848"/>
      <c r="D125" s="410" t="s">
        <v>3</v>
      </c>
      <c r="E125" s="843"/>
      <c r="F125" s="845"/>
      <c r="G125" s="842"/>
      <c r="H125" s="845"/>
      <c r="I125" s="847"/>
      <c r="J125" s="842"/>
      <c r="L125" s="386"/>
    </row>
    <row r="126" spans="1:12" ht="18">
      <c r="A126" s="442" t="s">
        <v>1354</v>
      </c>
      <c r="B126" s="455" t="s">
        <v>471</v>
      </c>
      <c r="C126" s="848"/>
      <c r="D126" s="410" t="s">
        <v>3</v>
      </c>
      <c r="E126" s="848"/>
      <c r="F126" s="437"/>
      <c r="G126" s="845"/>
      <c r="H126" s="437"/>
      <c r="I126" s="438"/>
      <c r="J126" s="842"/>
      <c r="L126" s="386"/>
    </row>
    <row r="127" spans="1:12" ht="18">
      <c r="A127" s="442" t="s">
        <v>1355</v>
      </c>
      <c r="B127" s="443" t="s">
        <v>473</v>
      </c>
      <c r="C127" s="848"/>
      <c r="D127" s="410" t="s">
        <v>3</v>
      </c>
      <c r="E127" s="848"/>
      <c r="F127" s="437"/>
      <c r="G127" s="845"/>
      <c r="H127" s="437"/>
      <c r="I127" s="438"/>
      <c r="J127" s="842"/>
      <c r="L127" s="386"/>
    </row>
    <row r="128" spans="1:12" ht="18">
      <c r="A128" s="410"/>
      <c r="B128" s="456"/>
      <c r="C128" s="848"/>
      <c r="D128" s="410"/>
      <c r="E128" s="848"/>
      <c r="F128" s="845"/>
      <c r="G128" s="845"/>
      <c r="H128" s="845"/>
      <c r="I128" s="847"/>
      <c r="J128" s="842"/>
      <c r="L128" s="386"/>
    </row>
    <row r="129" spans="1:12" ht="18">
      <c r="A129" s="457"/>
      <c r="B129" s="457" t="s">
        <v>474</v>
      </c>
      <c r="C129" s="459"/>
      <c r="D129" s="458"/>
      <c r="E129" s="459"/>
      <c r="F129" s="460"/>
      <c r="G129" s="460"/>
      <c r="H129" s="460"/>
      <c r="I129" s="460"/>
      <c r="J129" s="460"/>
      <c r="L129" s="386"/>
    </row>
    <row r="130" spans="1:12" ht="18">
      <c r="A130" s="417">
        <v>1.2</v>
      </c>
      <c r="B130" s="461" t="s">
        <v>475</v>
      </c>
      <c r="C130" s="854"/>
      <c r="D130" s="840"/>
      <c r="E130" s="842"/>
      <c r="F130" s="845"/>
      <c r="G130" s="842"/>
      <c r="H130" s="845"/>
      <c r="I130" s="847"/>
      <c r="J130" s="842"/>
      <c r="L130" s="386"/>
    </row>
    <row r="131" spans="1:12" ht="18">
      <c r="A131" s="410" t="s">
        <v>106</v>
      </c>
      <c r="B131" s="462" t="s">
        <v>476</v>
      </c>
      <c r="C131" s="848"/>
      <c r="D131" s="410"/>
      <c r="E131" s="848"/>
      <c r="F131" s="845"/>
      <c r="G131" s="845"/>
      <c r="H131" s="845"/>
      <c r="I131" s="847"/>
      <c r="J131" s="842"/>
      <c r="L131" s="386"/>
    </row>
    <row r="132" spans="1:12">
      <c r="A132" s="410"/>
      <c r="B132" s="446" t="s">
        <v>629</v>
      </c>
      <c r="C132" s="854"/>
      <c r="D132" s="410" t="s">
        <v>91</v>
      </c>
      <c r="E132" s="848"/>
      <c r="F132" s="845"/>
      <c r="G132" s="845"/>
      <c r="H132" s="845"/>
      <c r="I132" s="847"/>
      <c r="J132" s="842"/>
      <c r="L132" s="386"/>
    </row>
    <row r="133" spans="1:12">
      <c r="A133" s="410"/>
      <c r="B133" s="446" t="s">
        <v>630</v>
      </c>
      <c r="C133" s="854"/>
      <c r="D133" s="410" t="s">
        <v>91</v>
      </c>
      <c r="E133" s="848"/>
      <c r="F133" s="845"/>
      <c r="G133" s="845"/>
      <c r="H133" s="845"/>
      <c r="I133" s="847"/>
      <c r="J133" s="842"/>
      <c r="L133" s="386"/>
    </row>
    <row r="134" spans="1:12">
      <c r="A134" s="410"/>
      <c r="B134" s="446" t="s">
        <v>631</v>
      </c>
      <c r="C134" s="854"/>
      <c r="D134" s="410" t="s">
        <v>91</v>
      </c>
      <c r="E134" s="848"/>
      <c r="F134" s="845"/>
      <c r="G134" s="845"/>
      <c r="H134" s="845"/>
      <c r="I134" s="847"/>
      <c r="J134" s="842"/>
      <c r="L134" s="386"/>
    </row>
    <row r="135" spans="1:12">
      <c r="A135" s="410"/>
      <c r="B135" s="446" t="s">
        <v>615</v>
      </c>
      <c r="C135" s="854"/>
      <c r="D135" s="410" t="s">
        <v>91</v>
      </c>
      <c r="E135" s="848"/>
      <c r="F135" s="845"/>
      <c r="G135" s="845"/>
      <c r="H135" s="845"/>
      <c r="I135" s="847"/>
      <c r="J135" s="842"/>
      <c r="L135" s="386"/>
    </row>
    <row r="136" spans="1:12">
      <c r="A136" s="410"/>
      <c r="B136" s="446" t="s">
        <v>618</v>
      </c>
      <c r="C136" s="848"/>
      <c r="D136" s="410" t="s">
        <v>91</v>
      </c>
      <c r="E136" s="848"/>
      <c r="F136" s="845"/>
      <c r="G136" s="845"/>
      <c r="H136" s="845"/>
      <c r="I136" s="847"/>
      <c r="J136" s="842"/>
      <c r="L136" s="386"/>
    </row>
    <row r="137" spans="1:12">
      <c r="A137" s="410"/>
      <c r="B137" s="446" t="s">
        <v>607</v>
      </c>
      <c r="C137" s="848"/>
      <c r="D137" s="410" t="s">
        <v>91</v>
      </c>
      <c r="E137" s="848"/>
      <c r="F137" s="845"/>
      <c r="G137" s="845"/>
      <c r="H137" s="845"/>
      <c r="I137" s="847"/>
      <c r="J137" s="842"/>
      <c r="L137" s="386"/>
    </row>
    <row r="138" spans="1:12">
      <c r="A138" s="410"/>
      <c r="B138" s="446" t="s">
        <v>632</v>
      </c>
      <c r="C138" s="848"/>
      <c r="D138" s="410" t="s">
        <v>91</v>
      </c>
      <c r="E138" s="848"/>
      <c r="F138" s="845"/>
      <c r="G138" s="845"/>
      <c r="H138" s="845"/>
      <c r="I138" s="847"/>
      <c r="J138" s="842"/>
      <c r="L138" s="386"/>
    </row>
    <row r="139" spans="1:12">
      <c r="A139" s="410"/>
      <c r="B139" s="446" t="s">
        <v>633</v>
      </c>
      <c r="C139" s="848"/>
      <c r="D139" s="410" t="s">
        <v>91</v>
      </c>
      <c r="E139" s="848"/>
      <c r="F139" s="845"/>
      <c r="G139" s="845"/>
      <c r="H139" s="845"/>
      <c r="I139" s="847"/>
      <c r="J139" s="842"/>
      <c r="L139" s="386"/>
    </row>
    <row r="140" spans="1:12" ht="18">
      <c r="A140" s="410" t="s">
        <v>107</v>
      </c>
      <c r="B140" s="455" t="s">
        <v>477</v>
      </c>
      <c r="C140" s="848"/>
      <c r="D140" s="410" t="s">
        <v>3</v>
      </c>
      <c r="E140" s="848"/>
      <c r="F140" s="845"/>
      <c r="G140" s="845"/>
      <c r="H140" s="845"/>
      <c r="I140" s="847"/>
      <c r="J140" s="842"/>
      <c r="L140" s="386"/>
    </row>
    <row r="141" spans="1:12" ht="18">
      <c r="A141" s="410" t="s">
        <v>108</v>
      </c>
      <c r="B141" s="455" t="s">
        <v>478</v>
      </c>
      <c r="C141" s="848"/>
      <c r="D141" s="410" t="s">
        <v>3</v>
      </c>
      <c r="E141" s="848"/>
      <c r="F141" s="845"/>
      <c r="G141" s="845"/>
      <c r="H141" s="845"/>
      <c r="I141" s="847"/>
      <c r="J141" s="842"/>
      <c r="L141" s="386"/>
    </row>
    <row r="142" spans="1:12" ht="18">
      <c r="A142" s="410" t="s">
        <v>109</v>
      </c>
      <c r="B142" s="462" t="s">
        <v>479</v>
      </c>
      <c r="C142" s="848"/>
      <c r="D142" s="410"/>
      <c r="E142" s="848"/>
      <c r="F142" s="845"/>
      <c r="G142" s="845"/>
      <c r="H142" s="845"/>
      <c r="I142" s="847"/>
      <c r="J142" s="842"/>
      <c r="L142" s="386"/>
    </row>
    <row r="143" spans="1:12">
      <c r="A143" s="410"/>
      <c r="B143" s="446" t="s">
        <v>617</v>
      </c>
      <c r="C143" s="848"/>
      <c r="D143" s="410" t="s">
        <v>91</v>
      </c>
      <c r="E143" s="848"/>
      <c r="F143" s="845"/>
      <c r="G143" s="845"/>
      <c r="H143" s="845"/>
      <c r="I143" s="847"/>
      <c r="J143" s="842"/>
      <c r="L143" s="386"/>
    </row>
    <row r="144" spans="1:12">
      <c r="A144" s="410"/>
      <c r="B144" s="446" t="s">
        <v>618</v>
      </c>
      <c r="C144" s="848"/>
      <c r="D144" s="410" t="s">
        <v>91</v>
      </c>
      <c r="E144" s="848"/>
      <c r="F144" s="845"/>
      <c r="G144" s="845"/>
      <c r="H144" s="845"/>
      <c r="I144" s="847"/>
      <c r="J144" s="842"/>
      <c r="L144" s="386"/>
    </row>
    <row r="145" spans="1:12">
      <c r="A145" s="410"/>
      <c r="B145" s="446" t="s">
        <v>632</v>
      </c>
      <c r="C145" s="848"/>
      <c r="D145" s="410" t="s">
        <v>91</v>
      </c>
      <c r="E145" s="848"/>
      <c r="F145" s="845"/>
      <c r="G145" s="845"/>
      <c r="H145" s="845"/>
      <c r="I145" s="847"/>
      <c r="J145" s="842"/>
      <c r="L145" s="386"/>
    </row>
    <row r="146" spans="1:12" ht="18">
      <c r="A146" s="410" t="s">
        <v>110</v>
      </c>
      <c r="B146" s="455" t="s">
        <v>477</v>
      </c>
      <c r="C146" s="848"/>
      <c r="D146" s="410" t="s">
        <v>3</v>
      </c>
      <c r="E146" s="848"/>
      <c r="F146" s="845"/>
      <c r="G146" s="845"/>
      <c r="H146" s="845"/>
      <c r="I146" s="847"/>
      <c r="J146" s="842"/>
      <c r="L146" s="386"/>
    </row>
    <row r="147" spans="1:12" ht="18">
      <c r="A147" s="410" t="s">
        <v>111</v>
      </c>
      <c r="B147" s="455" t="s">
        <v>478</v>
      </c>
      <c r="C147" s="848"/>
      <c r="D147" s="410" t="s">
        <v>3</v>
      </c>
      <c r="E147" s="848"/>
      <c r="F147" s="845"/>
      <c r="G147" s="845"/>
      <c r="H147" s="845"/>
      <c r="I147" s="847"/>
      <c r="J147" s="842"/>
      <c r="L147" s="386"/>
    </row>
    <row r="148" spans="1:12" ht="18">
      <c r="A148" s="410" t="s">
        <v>480</v>
      </c>
      <c r="B148" s="462" t="s">
        <v>481</v>
      </c>
      <c r="C148" s="848"/>
      <c r="D148" s="410"/>
      <c r="E148" s="845"/>
      <c r="F148" s="845"/>
      <c r="G148" s="845"/>
      <c r="H148" s="845"/>
      <c r="I148" s="847"/>
      <c r="J148" s="842"/>
      <c r="L148" s="386"/>
    </row>
    <row r="149" spans="1:12">
      <c r="A149" s="410"/>
      <c r="B149" s="446" t="s">
        <v>632</v>
      </c>
      <c r="C149" s="848"/>
      <c r="D149" s="410" t="s">
        <v>2</v>
      </c>
      <c r="E149" s="848"/>
      <c r="F149" s="845"/>
      <c r="G149" s="845"/>
      <c r="H149" s="845"/>
      <c r="I149" s="847"/>
      <c r="J149" s="842"/>
      <c r="L149" s="386"/>
    </row>
    <row r="150" spans="1:12" ht="18">
      <c r="A150" s="410" t="s">
        <v>482</v>
      </c>
      <c r="B150" s="462" t="s">
        <v>483</v>
      </c>
      <c r="C150" s="848"/>
      <c r="D150" s="410"/>
      <c r="E150" s="848"/>
      <c r="F150" s="845"/>
      <c r="G150" s="845"/>
      <c r="H150" s="845"/>
      <c r="I150" s="847"/>
      <c r="J150" s="842"/>
      <c r="L150" s="386"/>
    </row>
    <row r="151" spans="1:12">
      <c r="A151" s="410"/>
      <c r="B151" s="446" t="s">
        <v>629</v>
      </c>
      <c r="C151" s="848"/>
      <c r="D151" s="410" t="s">
        <v>2</v>
      </c>
      <c r="E151" s="848"/>
      <c r="F151" s="845"/>
      <c r="G151" s="845"/>
      <c r="H151" s="845"/>
      <c r="I151" s="847"/>
      <c r="J151" s="842"/>
      <c r="L151" s="386"/>
    </row>
    <row r="152" spans="1:12">
      <c r="A152" s="410"/>
      <c r="B152" s="446" t="s">
        <v>634</v>
      </c>
      <c r="C152" s="848"/>
      <c r="D152" s="410" t="s">
        <v>2</v>
      </c>
      <c r="E152" s="848"/>
      <c r="F152" s="845"/>
      <c r="G152" s="845"/>
      <c r="H152" s="845"/>
      <c r="I152" s="847"/>
      <c r="J152" s="842"/>
      <c r="L152" s="386"/>
    </row>
    <row r="153" spans="1:12">
      <c r="A153" s="410"/>
      <c r="B153" s="446" t="s">
        <v>614</v>
      </c>
      <c r="C153" s="848"/>
      <c r="D153" s="410" t="s">
        <v>2</v>
      </c>
      <c r="E153" s="848"/>
      <c r="F153" s="845"/>
      <c r="G153" s="845"/>
      <c r="H153" s="845"/>
      <c r="I153" s="847"/>
      <c r="J153" s="842"/>
      <c r="L153" s="386"/>
    </row>
    <row r="154" spans="1:12">
      <c r="A154" s="410"/>
      <c r="B154" s="446" t="s">
        <v>615</v>
      </c>
      <c r="C154" s="848"/>
      <c r="D154" s="410" t="s">
        <v>2</v>
      </c>
      <c r="E154" s="848"/>
      <c r="F154" s="845"/>
      <c r="G154" s="845"/>
      <c r="H154" s="845"/>
      <c r="I154" s="847"/>
      <c r="J154" s="842"/>
      <c r="L154" s="386"/>
    </row>
    <row r="155" spans="1:12">
      <c r="A155" s="410"/>
      <c r="B155" s="446" t="s">
        <v>632</v>
      </c>
      <c r="C155" s="848"/>
      <c r="D155" s="410" t="s">
        <v>2</v>
      </c>
      <c r="E155" s="848"/>
      <c r="F155" s="845"/>
      <c r="G155" s="845"/>
      <c r="H155" s="845"/>
      <c r="I155" s="847"/>
      <c r="J155" s="842"/>
      <c r="L155" s="386"/>
    </row>
    <row r="156" spans="1:12" ht="18">
      <c r="A156" s="463" t="s">
        <v>484</v>
      </c>
      <c r="B156" s="462" t="s">
        <v>485</v>
      </c>
      <c r="C156" s="848"/>
      <c r="D156" s="410"/>
      <c r="E156" s="848"/>
      <c r="F156" s="845"/>
      <c r="G156" s="845"/>
      <c r="H156" s="845"/>
      <c r="I156" s="847"/>
      <c r="J156" s="842"/>
      <c r="L156" s="386"/>
    </row>
    <row r="157" spans="1:12">
      <c r="A157" s="463"/>
      <c r="B157" s="446" t="s">
        <v>634</v>
      </c>
      <c r="C157" s="848"/>
      <c r="D157" s="410" t="s">
        <v>2</v>
      </c>
      <c r="E157" s="440"/>
      <c r="F157" s="437"/>
      <c r="G157" s="437"/>
      <c r="H157" s="845"/>
      <c r="I157" s="847"/>
      <c r="J157" s="842"/>
      <c r="L157" s="386"/>
    </row>
    <row r="158" spans="1:12">
      <c r="A158" s="463"/>
      <c r="B158" s="446" t="s">
        <v>631</v>
      </c>
      <c r="C158" s="848"/>
      <c r="D158" s="410" t="s">
        <v>2</v>
      </c>
      <c r="E158" s="440"/>
      <c r="F158" s="437"/>
      <c r="G158" s="437"/>
      <c r="H158" s="845"/>
      <c r="I158" s="847"/>
      <c r="J158" s="842"/>
      <c r="L158" s="386"/>
    </row>
    <row r="159" spans="1:12">
      <c r="A159" s="463"/>
      <c r="B159" s="446" t="s">
        <v>615</v>
      </c>
      <c r="C159" s="848"/>
      <c r="D159" s="410" t="s">
        <v>2</v>
      </c>
      <c r="E159" s="440"/>
      <c r="F159" s="437"/>
      <c r="G159" s="437"/>
      <c r="H159" s="845"/>
      <c r="I159" s="847"/>
      <c r="J159" s="842"/>
      <c r="L159" s="386"/>
    </row>
    <row r="160" spans="1:12">
      <c r="A160" s="463"/>
      <c r="B160" s="446" t="s">
        <v>616</v>
      </c>
      <c r="C160" s="848"/>
      <c r="D160" s="410" t="s">
        <v>2</v>
      </c>
      <c r="E160" s="440"/>
      <c r="F160" s="437"/>
      <c r="G160" s="437"/>
      <c r="H160" s="845"/>
      <c r="I160" s="847"/>
      <c r="J160" s="842"/>
      <c r="L160" s="386"/>
    </row>
    <row r="161" spans="1:12">
      <c r="A161" s="463"/>
      <c r="B161" s="446" t="s">
        <v>607</v>
      </c>
      <c r="C161" s="848"/>
      <c r="D161" s="410" t="s">
        <v>2</v>
      </c>
      <c r="E161" s="440"/>
      <c r="F161" s="437"/>
      <c r="G161" s="437"/>
      <c r="H161" s="845"/>
      <c r="I161" s="847"/>
      <c r="J161" s="842"/>
      <c r="L161" s="386"/>
    </row>
    <row r="162" spans="1:12">
      <c r="A162" s="463"/>
      <c r="B162" s="446" t="s">
        <v>632</v>
      </c>
      <c r="C162" s="848"/>
      <c r="D162" s="410" t="s">
        <v>2</v>
      </c>
      <c r="E162" s="440"/>
      <c r="F162" s="437"/>
      <c r="G162" s="437"/>
      <c r="H162" s="845"/>
      <c r="I162" s="847"/>
      <c r="J162" s="842"/>
      <c r="L162" s="386"/>
    </row>
    <row r="163" spans="1:12" ht="18">
      <c r="A163" s="464" t="s">
        <v>486</v>
      </c>
      <c r="B163" s="455" t="s">
        <v>487</v>
      </c>
      <c r="C163" s="848"/>
      <c r="D163" s="410"/>
      <c r="E163" s="848"/>
      <c r="F163" s="845"/>
      <c r="G163" s="845"/>
      <c r="H163" s="845"/>
      <c r="I163" s="847"/>
      <c r="J163" s="842"/>
      <c r="L163" s="386"/>
    </row>
    <row r="164" spans="1:12">
      <c r="A164" s="464"/>
      <c r="B164" s="446" t="s">
        <v>629</v>
      </c>
      <c r="C164" s="848"/>
      <c r="D164" s="410" t="s">
        <v>2</v>
      </c>
      <c r="E164" s="848"/>
      <c r="F164" s="845"/>
      <c r="G164" s="845"/>
      <c r="H164" s="845"/>
      <c r="I164" s="847"/>
      <c r="J164" s="842"/>
      <c r="L164" s="386"/>
    </row>
    <row r="165" spans="1:12">
      <c r="A165" s="463"/>
      <c r="B165" s="446" t="s">
        <v>631</v>
      </c>
      <c r="C165" s="848"/>
      <c r="D165" s="410" t="s">
        <v>2</v>
      </c>
      <c r="E165" s="848"/>
      <c r="F165" s="845"/>
      <c r="G165" s="845"/>
      <c r="H165" s="845"/>
      <c r="I165" s="847"/>
      <c r="J165" s="842"/>
      <c r="L165" s="386"/>
    </row>
    <row r="166" spans="1:12">
      <c r="A166" s="463"/>
      <c r="B166" s="446" t="s">
        <v>615</v>
      </c>
      <c r="C166" s="848"/>
      <c r="D166" s="410" t="s">
        <v>2</v>
      </c>
      <c r="E166" s="848"/>
      <c r="F166" s="845"/>
      <c r="G166" s="845"/>
      <c r="H166" s="845"/>
      <c r="I166" s="847"/>
      <c r="J166" s="842"/>
      <c r="L166" s="386"/>
    </row>
    <row r="167" spans="1:12">
      <c r="A167" s="463"/>
      <c r="B167" s="446" t="s">
        <v>616</v>
      </c>
      <c r="C167" s="848"/>
      <c r="D167" s="410" t="s">
        <v>2</v>
      </c>
      <c r="E167" s="848"/>
      <c r="F167" s="845"/>
      <c r="G167" s="845"/>
      <c r="H167" s="845"/>
      <c r="I167" s="847"/>
      <c r="J167" s="842"/>
      <c r="L167" s="386"/>
    </row>
    <row r="168" spans="1:12">
      <c r="A168" s="463"/>
      <c r="B168" s="446" t="s">
        <v>619</v>
      </c>
      <c r="C168" s="848"/>
      <c r="D168" s="410" t="s">
        <v>2</v>
      </c>
      <c r="E168" s="848"/>
      <c r="F168" s="845"/>
      <c r="G168" s="845"/>
      <c r="H168" s="845"/>
      <c r="I168" s="847"/>
      <c r="J168" s="842"/>
      <c r="L168" s="386"/>
    </row>
    <row r="169" spans="1:12" ht="18">
      <c r="A169" s="463" t="s">
        <v>488</v>
      </c>
      <c r="B169" s="445" t="s">
        <v>489</v>
      </c>
      <c r="C169" s="438"/>
      <c r="D169" s="850"/>
      <c r="E169" s="843"/>
      <c r="F169" s="845"/>
      <c r="G169" s="842"/>
      <c r="H169" s="845"/>
      <c r="I169" s="847"/>
      <c r="J169" s="842"/>
      <c r="L169" s="386"/>
    </row>
    <row r="170" spans="1:12">
      <c r="A170" s="463"/>
      <c r="B170" s="446" t="s">
        <v>635</v>
      </c>
      <c r="C170" s="848"/>
      <c r="D170" s="410" t="s">
        <v>2</v>
      </c>
      <c r="E170" s="447"/>
      <c r="F170" s="845"/>
      <c r="G170" s="845"/>
      <c r="H170" s="845"/>
      <c r="I170" s="847"/>
      <c r="J170" s="842"/>
      <c r="L170" s="386"/>
    </row>
    <row r="171" spans="1:12" ht="18">
      <c r="A171" s="464" t="s">
        <v>490</v>
      </c>
      <c r="B171" s="446" t="s">
        <v>491</v>
      </c>
      <c r="C171" s="848"/>
      <c r="D171" s="410"/>
      <c r="E171" s="848"/>
      <c r="F171" s="845"/>
      <c r="G171" s="845"/>
      <c r="H171" s="845"/>
      <c r="I171" s="847"/>
      <c r="J171" s="842"/>
      <c r="L171" s="386"/>
    </row>
    <row r="172" spans="1:12">
      <c r="A172" s="463"/>
      <c r="B172" s="446" t="s">
        <v>631</v>
      </c>
      <c r="C172" s="848"/>
      <c r="D172" s="410" t="s">
        <v>2</v>
      </c>
      <c r="E172" s="848"/>
      <c r="F172" s="845"/>
      <c r="G172" s="845"/>
      <c r="H172" s="845"/>
      <c r="I172" s="847"/>
      <c r="J172" s="842"/>
      <c r="L172" s="386"/>
    </row>
    <row r="173" spans="1:12" ht="18">
      <c r="A173" s="463" t="s">
        <v>492</v>
      </c>
      <c r="B173" s="465" t="s">
        <v>493</v>
      </c>
      <c r="C173" s="848"/>
      <c r="D173" s="449"/>
      <c r="E173" s="440"/>
      <c r="F173" s="437"/>
      <c r="G173" s="437"/>
      <c r="H173" s="437"/>
      <c r="I173" s="438"/>
      <c r="J173" s="842"/>
      <c r="L173" s="386"/>
    </row>
    <row r="174" spans="1:12">
      <c r="A174" s="463"/>
      <c r="B174" s="446" t="s">
        <v>614</v>
      </c>
      <c r="C174" s="848"/>
      <c r="D174" s="410" t="s">
        <v>2</v>
      </c>
      <c r="E174" s="440"/>
      <c r="F174" s="437"/>
      <c r="G174" s="437"/>
      <c r="H174" s="437"/>
      <c r="I174" s="438"/>
      <c r="J174" s="842"/>
      <c r="L174" s="386"/>
    </row>
    <row r="175" spans="1:12">
      <c r="A175" s="463"/>
      <c r="B175" s="446" t="s">
        <v>617</v>
      </c>
      <c r="C175" s="848"/>
      <c r="D175" s="410" t="s">
        <v>2</v>
      </c>
      <c r="E175" s="440"/>
      <c r="F175" s="437"/>
      <c r="G175" s="437"/>
      <c r="H175" s="437"/>
      <c r="I175" s="438"/>
      <c r="J175" s="842"/>
      <c r="L175" s="386"/>
    </row>
    <row r="176" spans="1:12">
      <c r="A176" s="463"/>
      <c r="B176" s="446" t="s">
        <v>619</v>
      </c>
      <c r="C176" s="848"/>
      <c r="D176" s="410" t="s">
        <v>2</v>
      </c>
      <c r="E176" s="440"/>
      <c r="F176" s="437"/>
      <c r="G176" s="437"/>
      <c r="H176" s="437"/>
      <c r="I176" s="438"/>
      <c r="J176" s="842"/>
      <c r="L176" s="386"/>
    </row>
    <row r="177" spans="1:12" ht="18">
      <c r="A177" s="463" t="s">
        <v>494</v>
      </c>
      <c r="B177" s="446" t="s">
        <v>495</v>
      </c>
      <c r="C177" s="848"/>
      <c r="D177" s="410" t="s">
        <v>2</v>
      </c>
      <c r="E177" s="848"/>
      <c r="F177" s="845"/>
      <c r="G177" s="845"/>
      <c r="H177" s="845"/>
      <c r="I177" s="847"/>
      <c r="J177" s="842"/>
      <c r="L177" s="386"/>
    </row>
    <row r="178" spans="1:12" ht="18">
      <c r="A178" s="463"/>
      <c r="B178" s="465" t="s">
        <v>496</v>
      </c>
      <c r="C178" s="848"/>
      <c r="D178" s="410"/>
      <c r="E178" s="848"/>
      <c r="F178" s="845"/>
      <c r="G178" s="845"/>
      <c r="H178" s="845"/>
      <c r="I178" s="847"/>
      <c r="J178" s="842"/>
      <c r="L178" s="386"/>
    </row>
    <row r="179" spans="1:12" ht="18">
      <c r="A179" s="463" t="s">
        <v>497</v>
      </c>
      <c r="B179" s="445" t="s">
        <v>516</v>
      </c>
      <c r="C179" s="843"/>
      <c r="D179" s="850"/>
      <c r="E179" s="843"/>
      <c r="F179" s="845"/>
      <c r="G179" s="842"/>
      <c r="H179" s="845"/>
      <c r="I179" s="847"/>
      <c r="J179" s="842"/>
      <c r="L179" s="386"/>
    </row>
    <row r="180" spans="1:12" ht="18">
      <c r="A180" s="463"/>
      <c r="B180" s="445" t="s">
        <v>296</v>
      </c>
      <c r="C180" s="848"/>
      <c r="D180" s="850" t="s">
        <v>2</v>
      </c>
      <c r="E180" s="843"/>
      <c r="F180" s="845"/>
      <c r="G180" s="842"/>
      <c r="H180" s="845"/>
      <c r="I180" s="847"/>
      <c r="J180" s="842"/>
      <c r="L180" s="386"/>
    </row>
    <row r="181" spans="1:12" ht="18">
      <c r="A181" s="463" t="s">
        <v>498</v>
      </c>
      <c r="B181" s="445" t="s">
        <v>518</v>
      </c>
      <c r="C181" s="848"/>
      <c r="D181" s="410"/>
      <c r="E181" s="848"/>
      <c r="F181" s="845"/>
      <c r="G181" s="845"/>
      <c r="H181" s="845"/>
      <c r="I181" s="847"/>
      <c r="J181" s="842"/>
      <c r="L181" s="386"/>
    </row>
    <row r="182" spans="1:12" ht="18">
      <c r="A182" s="463"/>
      <c r="B182" s="445" t="s">
        <v>296</v>
      </c>
      <c r="C182" s="848"/>
      <c r="D182" s="850" t="s">
        <v>2</v>
      </c>
      <c r="E182" s="843"/>
      <c r="F182" s="845"/>
      <c r="G182" s="842"/>
      <c r="H182" s="845"/>
      <c r="I182" s="847"/>
      <c r="J182" s="842"/>
      <c r="L182" s="386"/>
    </row>
    <row r="183" spans="1:12" ht="18">
      <c r="A183" s="463" t="s">
        <v>1356</v>
      </c>
      <c r="B183" s="465" t="s">
        <v>1357</v>
      </c>
      <c r="C183" s="848"/>
      <c r="D183" s="449" t="s">
        <v>2</v>
      </c>
      <c r="E183" s="848"/>
      <c r="F183" s="845"/>
      <c r="G183" s="845"/>
      <c r="H183" s="845"/>
      <c r="I183" s="847"/>
      <c r="J183" s="842"/>
      <c r="L183" s="386"/>
    </row>
    <row r="184" spans="1:12" ht="18">
      <c r="A184" s="463"/>
      <c r="B184" s="465" t="s">
        <v>496</v>
      </c>
      <c r="C184" s="848"/>
      <c r="D184" s="449"/>
      <c r="E184" s="440"/>
      <c r="F184" s="437"/>
      <c r="G184" s="437"/>
      <c r="H184" s="437"/>
      <c r="I184" s="438"/>
      <c r="J184" s="842"/>
      <c r="L184" s="386"/>
    </row>
    <row r="185" spans="1:12" ht="18">
      <c r="A185" s="463" t="s">
        <v>1358</v>
      </c>
      <c r="B185" s="448" t="s">
        <v>1359</v>
      </c>
      <c r="C185" s="848"/>
      <c r="D185" s="410" t="s">
        <v>3</v>
      </c>
      <c r="E185" s="843"/>
      <c r="F185" s="845"/>
      <c r="G185" s="842"/>
      <c r="H185" s="845"/>
      <c r="I185" s="847"/>
      <c r="J185" s="842"/>
      <c r="L185" s="386"/>
    </row>
    <row r="186" spans="1:12" ht="18">
      <c r="A186" s="464" t="s">
        <v>1360</v>
      </c>
      <c r="B186" s="455" t="s">
        <v>471</v>
      </c>
      <c r="C186" s="848"/>
      <c r="D186" s="410" t="s">
        <v>3</v>
      </c>
      <c r="E186" s="848"/>
      <c r="F186" s="437"/>
      <c r="G186" s="845"/>
      <c r="H186" s="437"/>
      <c r="I186" s="438"/>
      <c r="J186" s="842"/>
      <c r="L186" s="386"/>
    </row>
    <row r="187" spans="1:12" ht="18">
      <c r="A187" s="464" t="s">
        <v>1361</v>
      </c>
      <c r="B187" s="443" t="s">
        <v>473</v>
      </c>
      <c r="C187" s="848"/>
      <c r="D187" s="410" t="s">
        <v>3</v>
      </c>
      <c r="E187" s="848"/>
      <c r="F187" s="437"/>
      <c r="G187" s="845"/>
      <c r="H187" s="437"/>
      <c r="I187" s="438"/>
      <c r="J187" s="842"/>
      <c r="L187" s="386"/>
    </row>
    <row r="188" spans="1:12" ht="18">
      <c r="A188" s="464"/>
      <c r="B188" s="462"/>
      <c r="C188" s="848"/>
      <c r="D188" s="410"/>
      <c r="E188" s="848"/>
      <c r="F188" s="845"/>
      <c r="G188" s="845"/>
      <c r="H188" s="845"/>
      <c r="I188" s="847"/>
      <c r="J188" s="842"/>
      <c r="L188" s="386"/>
    </row>
    <row r="189" spans="1:12" ht="18">
      <c r="A189" s="466"/>
      <c r="B189" s="457" t="s">
        <v>499</v>
      </c>
      <c r="C189" s="862"/>
      <c r="D189" s="467"/>
      <c r="E189" s="468"/>
      <c r="F189" s="460"/>
      <c r="G189" s="460"/>
      <c r="H189" s="460"/>
      <c r="I189" s="460"/>
      <c r="J189" s="469"/>
      <c r="L189" s="386"/>
    </row>
    <row r="190" spans="1:12" ht="18">
      <c r="A190" s="470">
        <v>1.3</v>
      </c>
      <c r="B190" s="461" t="s">
        <v>418</v>
      </c>
      <c r="C190" s="854"/>
      <c r="D190" s="418"/>
      <c r="E190" s="854"/>
      <c r="F190" s="437"/>
      <c r="G190" s="854"/>
      <c r="H190" s="437"/>
      <c r="I190" s="438"/>
      <c r="J190" s="842"/>
      <c r="L190" s="386"/>
    </row>
    <row r="191" spans="1:12" ht="18">
      <c r="A191" s="410" t="s">
        <v>112</v>
      </c>
      <c r="B191" s="462" t="s">
        <v>476</v>
      </c>
      <c r="C191" s="854"/>
      <c r="D191" s="418"/>
      <c r="E191" s="854"/>
      <c r="F191" s="437"/>
      <c r="G191" s="854"/>
      <c r="H191" s="437"/>
      <c r="I191" s="438"/>
      <c r="J191" s="842"/>
      <c r="L191" s="386"/>
    </row>
    <row r="192" spans="1:12">
      <c r="A192" s="410"/>
      <c r="B192" s="446" t="s">
        <v>634</v>
      </c>
      <c r="C192" s="440"/>
      <c r="D192" s="410" t="s">
        <v>91</v>
      </c>
      <c r="E192" s="848"/>
      <c r="F192" s="437"/>
      <c r="G192" s="845"/>
      <c r="H192" s="437"/>
      <c r="I192" s="438"/>
      <c r="J192" s="842"/>
      <c r="L192" s="386"/>
    </row>
    <row r="193" spans="1:12">
      <c r="A193" s="410"/>
      <c r="B193" s="446" t="s">
        <v>614</v>
      </c>
      <c r="C193" s="440"/>
      <c r="D193" s="410" t="s">
        <v>91</v>
      </c>
      <c r="E193" s="440"/>
      <c r="F193" s="437"/>
      <c r="G193" s="437"/>
      <c r="H193" s="437"/>
      <c r="I193" s="438"/>
      <c r="J193" s="842"/>
      <c r="L193" s="386"/>
    </row>
    <row r="194" spans="1:12">
      <c r="A194" s="410"/>
      <c r="B194" s="446" t="s">
        <v>615</v>
      </c>
      <c r="C194" s="440"/>
      <c r="D194" s="410" t="s">
        <v>91</v>
      </c>
      <c r="E194" s="440"/>
      <c r="F194" s="437"/>
      <c r="G194" s="437"/>
      <c r="H194" s="437"/>
      <c r="I194" s="438"/>
      <c r="J194" s="842"/>
      <c r="L194" s="386"/>
    </row>
    <row r="195" spans="1:12">
      <c r="A195" s="410"/>
      <c r="B195" s="446" t="s">
        <v>618</v>
      </c>
      <c r="C195" s="440"/>
      <c r="D195" s="410" t="s">
        <v>91</v>
      </c>
      <c r="E195" s="440"/>
      <c r="F195" s="437"/>
      <c r="G195" s="437"/>
      <c r="H195" s="437"/>
      <c r="I195" s="438"/>
      <c r="J195" s="842"/>
      <c r="L195" s="386"/>
    </row>
    <row r="196" spans="1:12">
      <c r="A196" s="410"/>
      <c r="B196" s="446" t="s">
        <v>607</v>
      </c>
      <c r="C196" s="440"/>
      <c r="D196" s="410" t="s">
        <v>91</v>
      </c>
      <c r="E196" s="440"/>
      <c r="F196" s="437"/>
      <c r="G196" s="437"/>
      <c r="H196" s="437"/>
      <c r="I196" s="438"/>
      <c r="J196" s="842"/>
      <c r="L196" s="386"/>
    </row>
    <row r="197" spans="1:12">
      <c r="A197" s="410"/>
      <c r="B197" s="446" t="s">
        <v>632</v>
      </c>
      <c r="C197" s="440"/>
      <c r="D197" s="410" t="s">
        <v>91</v>
      </c>
      <c r="E197" s="440"/>
      <c r="F197" s="437"/>
      <c r="G197" s="437"/>
      <c r="H197" s="437"/>
      <c r="I197" s="438"/>
      <c r="J197" s="842"/>
      <c r="L197" s="386"/>
    </row>
    <row r="198" spans="1:12" ht="18">
      <c r="A198" s="410" t="s">
        <v>113</v>
      </c>
      <c r="B198" s="472" t="s">
        <v>1362</v>
      </c>
      <c r="C198" s="440"/>
      <c r="D198" s="410" t="s">
        <v>91</v>
      </c>
      <c r="E198" s="848"/>
      <c r="F198" s="845"/>
      <c r="G198" s="845"/>
      <c r="H198" s="437"/>
      <c r="I198" s="438"/>
      <c r="J198" s="842"/>
      <c r="L198" s="386"/>
    </row>
    <row r="199" spans="1:12" ht="18">
      <c r="A199" s="410"/>
      <c r="B199" s="472" t="s">
        <v>510</v>
      </c>
      <c r="C199" s="440"/>
      <c r="D199" s="410"/>
      <c r="E199" s="440"/>
      <c r="F199" s="437"/>
      <c r="G199" s="437"/>
      <c r="H199" s="437"/>
      <c r="I199" s="438"/>
      <c r="J199" s="842"/>
      <c r="L199" s="386"/>
    </row>
    <row r="200" spans="1:12" ht="18">
      <c r="A200" s="410" t="s">
        <v>114</v>
      </c>
      <c r="B200" s="472" t="s">
        <v>500</v>
      </c>
      <c r="C200" s="440"/>
      <c r="D200" s="410" t="s">
        <v>91</v>
      </c>
      <c r="E200" s="848"/>
      <c r="F200" s="845"/>
      <c r="G200" s="845"/>
      <c r="H200" s="437"/>
      <c r="I200" s="438"/>
      <c r="J200" s="842"/>
    </row>
    <row r="201" spans="1:12" ht="18">
      <c r="A201" s="410"/>
      <c r="B201" s="472" t="s">
        <v>501</v>
      </c>
      <c r="C201" s="440"/>
      <c r="D201" s="410"/>
      <c r="E201" s="440"/>
      <c r="F201" s="437"/>
      <c r="G201" s="437"/>
      <c r="H201" s="437"/>
      <c r="I201" s="438"/>
      <c r="J201" s="842"/>
    </row>
    <row r="202" spans="1:12" ht="18">
      <c r="A202" s="410" t="s">
        <v>115</v>
      </c>
      <c r="B202" s="455" t="s">
        <v>477</v>
      </c>
      <c r="C202" s="440"/>
      <c r="D202" s="410" t="s">
        <v>3</v>
      </c>
      <c r="E202" s="440"/>
      <c r="F202" s="437"/>
      <c r="G202" s="437"/>
      <c r="H202" s="437"/>
      <c r="I202" s="438"/>
      <c r="J202" s="842"/>
    </row>
    <row r="203" spans="1:12" ht="18">
      <c r="A203" s="410" t="s">
        <v>133</v>
      </c>
      <c r="B203" s="455" t="s">
        <v>478</v>
      </c>
      <c r="C203" s="440"/>
      <c r="D203" s="410" t="s">
        <v>3</v>
      </c>
      <c r="E203" s="440"/>
      <c r="F203" s="437"/>
      <c r="G203" s="437"/>
      <c r="H203" s="437"/>
      <c r="I203" s="438"/>
      <c r="J203" s="842"/>
    </row>
    <row r="204" spans="1:12" ht="18">
      <c r="A204" s="410" t="s">
        <v>134</v>
      </c>
      <c r="B204" s="455" t="s">
        <v>487</v>
      </c>
      <c r="C204" s="440"/>
      <c r="D204" s="410"/>
      <c r="E204" s="440"/>
      <c r="F204" s="437"/>
      <c r="G204" s="437"/>
      <c r="H204" s="437"/>
      <c r="I204" s="438"/>
      <c r="J204" s="842"/>
    </row>
    <row r="205" spans="1:12">
      <c r="A205" s="410"/>
      <c r="B205" s="446" t="s">
        <v>614</v>
      </c>
      <c r="C205" s="440"/>
      <c r="D205" s="410" t="s">
        <v>2</v>
      </c>
      <c r="E205" s="848"/>
      <c r="F205" s="845"/>
      <c r="G205" s="845"/>
      <c r="H205" s="437"/>
      <c r="I205" s="438"/>
      <c r="J205" s="842"/>
    </row>
    <row r="206" spans="1:12">
      <c r="A206" s="410"/>
      <c r="B206" s="446" t="s">
        <v>615</v>
      </c>
      <c r="C206" s="440"/>
      <c r="D206" s="410" t="s">
        <v>2</v>
      </c>
      <c r="E206" s="440"/>
      <c r="F206" s="437"/>
      <c r="G206" s="437"/>
      <c r="H206" s="437"/>
      <c r="I206" s="438"/>
      <c r="J206" s="842"/>
    </row>
    <row r="207" spans="1:12">
      <c r="A207" s="410"/>
      <c r="B207" s="446" t="s">
        <v>619</v>
      </c>
      <c r="C207" s="440"/>
      <c r="D207" s="410" t="s">
        <v>2</v>
      </c>
      <c r="E207" s="848"/>
      <c r="F207" s="437"/>
      <c r="G207" s="437"/>
      <c r="H207" s="437"/>
      <c r="I207" s="438"/>
      <c r="J207" s="842"/>
    </row>
    <row r="208" spans="1:12" ht="18">
      <c r="A208" s="463" t="s">
        <v>1371</v>
      </c>
      <c r="B208" s="445" t="s">
        <v>489</v>
      </c>
      <c r="C208" s="438"/>
      <c r="D208" s="850"/>
      <c r="E208" s="843"/>
      <c r="F208" s="845"/>
      <c r="G208" s="842"/>
      <c r="H208" s="845"/>
      <c r="I208" s="847"/>
      <c r="J208" s="842"/>
    </row>
    <row r="209" spans="1:10">
      <c r="A209" s="463"/>
      <c r="B209" s="446" t="s">
        <v>1369</v>
      </c>
      <c r="C209" s="848"/>
      <c r="D209" s="410" t="s">
        <v>2</v>
      </c>
      <c r="E209" s="848"/>
      <c r="F209" s="845"/>
      <c r="G209" s="845"/>
      <c r="H209" s="845"/>
      <c r="I209" s="847"/>
      <c r="J209" s="422"/>
    </row>
    <row r="210" spans="1:10" ht="18">
      <c r="A210" s="410" t="s">
        <v>502</v>
      </c>
      <c r="B210" s="455" t="s">
        <v>503</v>
      </c>
      <c r="C210" s="440"/>
      <c r="D210" s="410"/>
      <c r="E210" s="440"/>
      <c r="F210" s="437"/>
      <c r="G210" s="437"/>
      <c r="H210" s="437"/>
      <c r="I210" s="438"/>
      <c r="J210" s="842"/>
    </row>
    <row r="211" spans="1:10">
      <c r="A211" s="410"/>
      <c r="B211" s="446" t="s">
        <v>615</v>
      </c>
      <c r="C211" s="440"/>
      <c r="D211" s="410" t="s">
        <v>2</v>
      </c>
      <c r="E211" s="440"/>
      <c r="F211" s="437"/>
      <c r="G211" s="437"/>
      <c r="H211" s="437"/>
      <c r="I211" s="438"/>
      <c r="J211" s="842"/>
    </row>
    <row r="212" spans="1:10">
      <c r="A212" s="410"/>
      <c r="B212" s="446" t="s">
        <v>616</v>
      </c>
      <c r="C212" s="440"/>
      <c r="D212" s="410" t="s">
        <v>2</v>
      </c>
      <c r="E212" s="440"/>
      <c r="F212" s="437"/>
      <c r="G212" s="437"/>
      <c r="H212" s="437"/>
      <c r="I212" s="438"/>
      <c r="J212" s="842"/>
    </row>
    <row r="213" spans="1:10">
      <c r="A213" s="410"/>
      <c r="B213" s="446" t="s">
        <v>636</v>
      </c>
      <c r="C213" s="440"/>
      <c r="D213" s="410" t="s">
        <v>2</v>
      </c>
      <c r="E213" s="440"/>
      <c r="F213" s="437"/>
      <c r="G213" s="437"/>
      <c r="H213" s="437"/>
      <c r="I213" s="438"/>
      <c r="J213" s="842"/>
    </row>
    <row r="214" spans="1:10" ht="19.350000000000001">
      <c r="A214" s="410" t="s">
        <v>504</v>
      </c>
      <c r="B214" s="462" t="s">
        <v>481</v>
      </c>
      <c r="C214" s="848"/>
      <c r="D214" s="410"/>
      <c r="E214" s="845"/>
      <c r="F214" s="845"/>
      <c r="G214" s="845"/>
      <c r="H214" s="845"/>
      <c r="I214" s="847"/>
      <c r="J214" s="473"/>
    </row>
    <row r="215" spans="1:10">
      <c r="A215" s="410"/>
      <c r="B215" s="446" t="s">
        <v>616</v>
      </c>
      <c r="C215" s="848"/>
      <c r="D215" s="410" t="s">
        <v>2</v>
      </c>
      <c r="E215" s="848"/>
      <c r="F215" s="845"/>
      <c r="G215" s="845"/>
      <c r="H215" s="845"/>
      <c r="I215" s="847"/>
      <c r="J215" s="473"/>
    </row>
    <row r="216" spans="1:10">
      <c r="A216" s="410"/>
      <c r="B216" s="446" t="s">
        <v>632</v>
      </c>
      <c r="C216" s="848"/>
      <c r="D216" s="410" t="s">
        <v>2</v>
      </c>
      <c r="E216" s="848"/>
      <c r="F216" s="845"/>
      <c r="G216" s="845"/>
      <c r="H216" s="845"/>
      <c r="I216" s="847"/>
      <c r="J216" s="473"/>
    </row>
    <row r="217" spans="1:10" ht="19.350000000000001">
      <c r="A217" s="410" t="s">
        <v>505</v>
      </c>
      <c r="B217" s="446" t="s">
        <v>506</v>
      </c>
      <c r="C217" s="440"/>
      <c r="D217" s="410" t="s">
        <v>2</v>
      </c>
      <c r="E217" s="440"/>
      <c r="F217" s="437"/>
      <c r="G217" s="437"/>
      <c r="H217" s="437"/>
      <c r="I217" s="438"/>
      <c r="J217" s="473"/>
    </row>
    <row r="218" spans="1:10" ht="19.350000000000001">
      <c r="A218" s="410"/>
      <c r="B218" s="446" t="s">
        <v>507</v>
      </c>
      <c r="C218" s="440"/>
      <c r="D218" s="410"/>
      <c r="E218" s="440"/>
      <c r="F218" s="437"/>
      <c r="G218" s="437"/>
      <c r="H218" s="437"/>
      <c r="I218" s="438"/>
      <c r="J218" s="473"/>
    </row>
    <row r="219" spans="1:10" ht="19.350000000000001">
      <c r="A219" s="410" t="s">
        <v>508</v>
      </c>
      <c r="B219" s="446" t="s">
        <v>509</v>
      </c>
      <c r="C219" s="440"/>
      <c r="D219" s="410" t="s">
        <v>2</v>
      </c>
      <c r="E219" s="440"/>
      <c r="F219" s="437"/>
      <c r="G219" s="437"/>
      <c r="H219" s="437"/>
      <c r="I219" s="438"/>
      <c r="J219" s="473"/>
    </row>
    <row r="220" spans="1:10" ht="19.350000000000001">
      <c r="A220" s="410"/>
      <c r="B220" s="446" t="s">
        <v>510</v>
      </c>
      <c r="C220" s="440"/>
      <c r="D220" s="410"/>
      <c r="E220" s="440"/>
      <c r="F220" s="437"/>
      <c r="G220" s="437"/>
      <c r="H220" s="437"/>
      <c r="I220" s="438"/>
      <c r="J220" s="473"/>
    </row>
    <row r="221" spans="1:10" ht="19.350000000000001">
      <c r="A221" s="410" t="s">
        <v>511</v>
      </c>
      <c r="B221" s="455" t="s">
        <v>512</v>
      </c>
      <c r="C221" s="440"/>
      <c r="D221" s="410"/>
      <c r="E221" s="440"/>
      <c r="F221" s="437"/>
      <c r="G221" s="437"/>
      <c r="H221" s="437"/>
      <c r="I221" s="438"/>
      <c r="J221" s="473"/>
    </row>
    <row r="222" spans="1:10">
      <c r="A222" s="410"/>
      <c r="B222" s="446" t="s">
        <v>634</v>
      </c>
      <c r="C222" s="440"/>
      <c r="D222" s="410" t="s">
        <v>2</v>
      </c>
      <c r="E222" s="440"/>
      <c r="F222" s="437"/>
      <c r="G222" s="437"/>
      <c r="H222" s="437"/>
      <c r="I222" s="438"/>
      <c r="J222" s="473"/>
    </row>
    <row r="223" spans="1:10">
      <c r="A223" s="410"/>
      <c r="B223" s="446" t="s">
        <v>614</v>
      </c>
      <c r="C223" s="440"/>
      <c r="D223" s="410" t="s">
        <v>2</v>
      </c>
      <c r="E223" s="440"/>
      <c r="F223" s="437"/>
      <c r="G223" s="437"/>
      <c r="H223" s="437"/>
      <c r="I223" s="438"/>
      <c r="J223" s="473"/>
    </row>
    <row r="224" spans="1:10">
      <c r="A224" s="410"/>
      <c r="B224" s="446" t="s">
        <v>617</v>
      </c>
      <c r="C224" s="848"/>
      <c r="D224" s="410" t="s">
        <v>2</v>
      </c>
      <c r="E224" s="440"/>
      <c r="F224" s="437"/>
      <c r="G224" s="437"/>
      <c r="H224" s="437"/>
      <c r="I224" s="438"/>
      <c r="J224" s="473"/>
    </row>
    <row r="225" spans="1:10">
      <c r="A225" s="410"/>
      <c r="B225" s="446" t="s">
        <v>619</v>
      </c>
      <c r="C225" s="848"/>
      <c r="D225" s="410" t="s">
        <v>2</v>
      </c>
      <c r="E225" s="440"/>
      <c r="F225" s="437"/>
      <c r="G225" s="437"/>
      <c r="H225" s="437"/>
      <c r="I225" s="438"/>
      <c r="J225" s="842"/>
    </row>
    <row r="226" spans="1:10" ht="18">
      <c r="A226" s="410" t="s">
        <v>515</v>
      </c>
      <c r="B226" s="448" t="s">
        <v>513</v>
      </c>
      <c r="C226" s="440"/>
      <c r="D226" s="449"/>
      <c r="E226" s="440"/>
      <c r="F226" s="437"/>
      <c r="G226" s="437"/>
      <c r="H226" s="437"/>
      <c r="I226" s="438"/>
      <c r="J226" s="851"/>
    </row>
    <row r="227" spans="1:10" ht="18">
      <c r="A227" s="410"/>
      <c r="B227" s="474" t="s">
        <v>514</v>
      </c>
      <c r="C227" s="848"/>
      <c r="D227" s="449" t="s">
        <v>2</v>
      </c>
      <c r="E227" s="440"/>
      <c r="F227" s="437"/>
      <c r="G227" s="437"/>
      <c r="H227" s="437"/>
      <c r="I227" s="438"/>
      <c r="J227" s="842"/>
    </row>
    <row r="228" spans="1:10" ht="18">
      <c r="A228" s="410" t="s">
        <v>517</v>
      </c>
      <c r="B228" s="445" t="s">
        <v>516</v>
      </c>
      <c r="C228" s="843"/>
      <c r="D228" s="850"/>
      <c r="E228" s="843"/>
      <c r="F228" s="845"/>
      <c r="G228" s="842"/>
      <c r="H228" s="845"/>
      <c r="I228" s="847"/>
      <c r="J228" s="842"/>
    </row>
    <row r="229" spans="1:10" ht="18">
      <c r="A229" s="410"/>
      <c r="B229" s="445" t="s">
        <v>296</v>
      </c>
      <c r="C229" s="848"/>
      <c r="D229" s="850" t="s">
        <v>2</v>
      </c>
      <c r="E229" s="843"/>
      <c r="F229" s="845"/>
      <c r="G229" s="842"/>
      <c r="H229" s="845"/>
      <c r="I229" s="847"/>
      <c r="J229" s="858"/>
    </row>
    <row r="230" spans="1:10" ht="18">
      <c r="A230" s="410" t="s">
        <v>519</v>
      </c>
      <c r="B230" s="445" t="s">
        <v>518</v>
      </c>
      <c r="C230" s="843"/>
      <c r="D230" s="850"/>
      <c r="E230" s="843"/>
      <c r="F230" s="845"/>
      <c r="G230" s="842"/>
      <c r="H230" s="845"/>
      <c r="I230" s="847"/>
      <c r="J230" s="842"/>
    </row>
    <row r="231" spans="1:10" ht="18">
      <c r="A231" s="410"/>
      <c r="B231" s="445" t="s">
        <v>310</v>
      </c>
      <c r="C231" s="848"/>
      <c r="D231" s="850" t="s">
        <v>2</v>
      </c>
      <c r="E231" s="843"/>
      <c r="F231" s="845"/>
      <c r="G231" s="842"/>
      <c r="H231" s="845"/>
      <c r="I231" s="847"/>
      <c r="J231" s="842"/>
    </row>
    <row r="232" spans="1:10" ht="18">
      <c r="A232" s="410"/>
      <c r="B232" s="445" t="s">
        <v>296</v>
      </c>
      <c r="C232" s="848"/>
      <c r="D232" s="850" t="s">
        <v>2</v>
      </c>
      <c r="E232" s="843"/>
      <c r="F232" s="845"/>
      <c r="G232" s="842"/>
      <c r="H232" s="845"/>
      <c r="I232" s="847"/>
      <c r="J232" s="842"/>
    </row>
    <row r="233" spans="1:10" ht="18">
      <c r="A233" s="410" t="s">
        <v>520</v>
      </c>
      <c r="B233" s="441" t="s">
        <v>453</v>
      </c>
      <c r="C233" s="843"/>
      <c r="D233" s="850"/>
      <c r="E233" s="843"/>
      <c r="F233" s="845"/>
      <c r="G233" s="842"/>
      <c r="H233" s="845"/>
      <c r="I233" s="847"/>
      <c r="J233" s="842"/>
    </row>
    <row r="234" spans="1:10" ht="18">
      <c r="A234" s="410"/>
      <c r="B234" s="445" t="s">
        <v>296</v>
      </c>
      <c r="C234" s="848"/>
      <c r="D234" s="850" t="s">
        <v>2</v>
      </c>
      <c r="E234" s="843"/>
      <c r="F234" s="845"/>
      <c r="G234" s="842"/>
      <c r="H234" s="845"/>
      <c r="I234" s="847"/>
      <c r="J234" s="842"/>
    </row>
    <row r="235" spans="1:10" ht="18">
      <c r="A235" s="475" t="s">
        <v>522</v>
      </c>
      <c r="B235" s="465" t="s">
        <v>521</v>
      </c>
      <c r="C235" s="848"/>
      <c r="D235" s="449" t="s">
        <v>2</v>
      </c>
      <c r="E235" s="848"/>
      <c r="F235" s="845"/>
      <c r="G235" s="845"/>
      <c r="H235" s="845"/>
      <c r="I235" s="847"/>
      <c r="J235" s="842"/>
    </row>
    <row r="236" spans="1:10" ht="18">
      <c r="A236" s="410"/>
      <c r="B236" s="465" t="s">
        <v>496</v>
      </c>
      <c r="C236" s="848"/>
      <c r="D236" s="449"/>
      <c r="E236" s="440"/>
      <c r="F236" s="437"/>
      <c r="G236" s="437"/>
      <c r="H236" s="437"/>
      <c r="I236" s="438"/>
      <c r="J236" s="842"/>
    </row>
    <row r="237" spans="1:10" ht="18">
      <c r="A237" s="475" t="s">
        <v>523</v>
      </c>
      <c r="B237" s="448" t="s">
        <v>1359</v>
      </c>
      <c r="C237" s="848"/>
      <c r="D237" s="410" t="s">
        <v>3</v>
      </c>
      <c r="E237" s="843"/>
      <c r="F237" s="845"/>
      <c r="G237" s="842"/>
      <c r="H237" s="845"/>
      <c r="I237" s="847"/>
      <c r="J237" s="842"/>
    </row>
    <row r="238" spans="1:10" s="878" customFormat="1" ht="18">
      <c r="A238" s="410" t="s">
        <v>1363</v>
      </c>
      <c r="B238" s="455" t="s">
        <v>471</v>
      </c>
      <c r="C238" s="848"/>
      <c r="D238" s="436" t="s">
        <v>3</v>
      </c>
      <c r="E238" s="440"/>
      <c r="F238" s="437"/>
      <c r="G238" s="437"/>
      <c r="H238" s="437"/>
      <c r="I238" s="438"/>
      <c r="J238" s="422"/>
    </row>
    <row r="239" spans="1:10" s="878" customFormat="1" ht="18">
      <c r="A239" s="475" t="s">
        <v>1372</v>
      </c>
      <c r="B239" s="443" t="s">
        <v>473</v>
      </c>
      <c r="C239" s="440"/>
      <c r="D239" s="436" t="s">
        <v>3</v>
      </c>
      <c r="E239" s="854"/>
      <c r="F239" s="437"/>
      <c r="G239" s="437"/>
      <c r="H239" s="437"/>
      <c r="I239" s="438"/>
      <c r="J239" s="842"/>
    </row>
    <row r="240" spans="1:10" s="878" customFormat="1" ht="18">
      <c r="A240" s="410"/>
      <c r="B240" s="422"/>
      <c r="C240" s="854"/>
      <c r="D240" s="418"/>
      <c r="E240" s="854"/>
      <c r="F240" s="437"/>
      <c r="G240" s="843"/>
      <c r="H240" s="437"/>
      <c r="I240" s="438"/>
      <c r="J240" s="842"/>
    </row>
    <row r="241" spans="1:12" s="878" customFormat="1" ht="18">
      <c r="A241" s="457"/>
      <c r="B241" s="457" t="s">
        <v>1373</v>
      </c>
      <c r="C241" s="459"/>
      <c r="D241" s="457"/>
      <c r="E241" s="457"/>
      <c r="F241" s="459"/>
      <c r="G241" s="459"/>
      <c r="H241" s="459"/>
      <c r="I241" s="459"/>
      <c r="J241" s="457"/>
      <c r="K241" s="879"/>
      <c r="L241" s="880"/>
    </row>
    <row r="242" spans="1:12" s="878" customFormat="1" ht="18">
      <c r="A242" s="418"/>
      <c r="B242" s="422"/>
      <c r="C242" s="854"/>
      <c r="D242" s="840"/>
      <c r="E242" s="843"/>
      <c r="F242" s="845"/>
      <c r="G242" s="842"/>
      <c r="H242" s="845"/>
      <c r="I242" s="847"/>
      <c r="J242" s="842"/>
    </row>
    <row r="243" spans="1:12" s="878" customFormat="1" ht="18">
      <c r="A243" s="464"/>
      <c r="B243" s="422"/>
      <c r="C243" s="854"/>
      <c r="D243" s="840"/>
      <c r="E243" s="842"/>
      <c r="F243" s="437"/>
      <c r="G243" s="842"/>
      <c r="H243" s="437"/>
      <c r="I243" s="438"/>
      <c r="J243" s="842"/>
    </row>
    <row r="244" spans="1:12" s="878" customFormat="1" ht="18">
      <c r="A244" s="429">
        <v>1.4</v>
      </c>
      <c r="B244" s="432" t="s">
        <v>525</v>
      </c>
      <c r="C244" s="857"/>
      <c r="D244" s="484"/>
      <c r="E244" s="857"/>
      <c r="F244" s="437"/>
      <c r="G244" s="857"/>
      <c r="H244" s="437"/>
      <c r="I244" s="438"/>
      <c r="J244" s="842"/>
    </row>
    <row r="245" spans="1:12" s="878" customFormat="1" ht="18">
      <c r="A245" s="418" t="s">
        <v>526</v>
      </c>
      <c r="B245" s="462" t="s">
        <v>527</v>
      </c>
      <c r="C245" s="471"/>
      <c r="D245" s="418" t="s">
        <v>2</v>
      </c>
      <c r="E245" s="842"/>
      <c r="F245" s="437"/>
      <c r="G245" s="437"/>
      <c r="H245" s="437"/>
      <c r="I245" s="438"/>
      <c r="J245" s="842"/>
    </row>
    <row r="246" spans="1:12" s="878" customFormat="1" ht="18">
      <c r="A246" s="418"/>
      <c r="B246" s="462" t="s">
        <v>528</v>
      </c>
      <c r="C246" s="471"/>
      <c r="D246" s="418"/>
      <c r="E246" s="842"/>
      <c r="F246" s="437"/>
      <c r="G246" s="437"/>
      <c r="H246" s="437"/>
      <c r="I246" s="438"/>
      <c r="J246" s="842"/>
      <c r="K246" s="879"/>
    </row>
    <row r="247" spans="1:12" s="878" customFormat="1" ht="18">
      <c r="A247" s="418" t="s">
        <v>529</v>
      </c>
      <c r="B247" s="462" t="s">
        <v>530</v>
      </c>
      <c r="C247" s="471"/>
      <c r="D247" s="418" t="s">
        <v>2</v>
      </c>
      <c r="E247" s="842"/>
      <c r="F247" s="845"/>
      <c r="G247" s="437"/>
      <c r="H247" s="437"/>
      <c r="I247" s="438"/>
      <c r="J247" s="842"/>
      <c r="K247" s="879"/>
      <c r="L247" s="880"/>
    </row>
    <row r="248" spans="1:12" s="878" customFormat="1" ht="18">
      <c r="A248" s="485" t="s">
        <v>531</v>
      </c>
      <c r="B248" s="486" t="s">
        <v>495</v>
      </c>
      <c r="C248" s="842"/>
      <c r="D248" s="410" t="s">
        <v>2</v>
      </c>
      <c r="E248" s="440"/>
      <c r="F248" s="437"/>
      <c r="G248" s="437"/>
      <c r="H248" s="437"/>
      <c r="I248" s="438"/>
      <c r="J248" s="842"/>
      <c r="K248" s="879"/>
      <c r="L248" s="880"/>
    </row>
    <row r="249" spans="1:12" s="878" customFormat="1" ht="18">
      <c r="A249" s="485" t="s">
        <v>532</v>
      </c>
      <c r="B249" s="448" t="s">
        <v>1359</v>
      </c>
      <c r="C249" s="848"/>
      <c r="D249" s="410" t="s">
        <v>3</v>
      </c>
      <c r="E249" s="843"/>
      <c r="F249" s="845"/>
      <c r="G249" s="842"/>
      <c r="H249" s="845"/>
      <c r="I249" s="847"/>
      <c r="J249" s="842"/>
    </row>
    <row r="250" spans="1:12" s="878" customFormat="1" ht="18">
      <c r="A250" s="485" t="s">
        <v>823</v>
      </c>
      <c r="B250" s="487" t="s">
        <v>533</v>
      </c>
      <c r="C250" s="858"/>
      <c r="D250" s="410"/>
      <c r="E250" s="440"/>
      <c r="F250" s="437"/>
      <c r="G250" s="437"/>
      <c r="H250" s="437"/>
      <c r="I250" s="438"/>
      <c r="J250" s="842"/>
    </row>
    <row r="251" spans="1:12" s="878" customFormat="1" ht="18">
      <c r="A251" s="485"/>
      <c r="B251" s="488" t="s">
        <v>534</v>
      </c>
      <c r="C251" s="842"/>
      <c r="D251" s="410" t="s">
        <v>3</v>
      </c>
      <c r="E251" s="440"/>
      <c r="F251" s="437"/>
      <c r="G251" s="437"/>
      <c r="H251" s="437"/>
      <c r="I251" s="438"/>
      <c r="J251" s="842"/>
    </row>
    <row r="252" spans="1:12" s="878" customFormat="1" ht="18">
      <c r="A252" s="464"/>
      <c r="B252" s="422"/>
      <c r="C252" s="854"/>
      <c r="D252" s="840"/>
      <c r="E252" s="842"/>
      <c r="F252" s="845"/>
      <c r="G252" s="842"/>
      <c r="H252" s="845"/>
      <c r="I252" s="847"/>
      <c r="J252" s="842"/>
      <c r="K252" s="879"/>
    </row>
    <row r="253" spans="1:12" s="878" customFormat="1" ht="18">
      <c r="A253" s="457"/>
      <c r="B253" s="457" t="s">
        <v>535</v>
      </c>
      <c r="C253" s="459"/>
      <c r="D253" s="457"/>
      <c r="E253" s="457"/>
      <c r="F253" s="459"/>
      <c r="G253" s="459"/>
      <c r="H253" s="459"/>
      <c r="I253" s="459"/>
      <c r="J253" s="457"/>
      <c r="K253" s="879"/>
      <c r="L253" s="880"/>
    </row>
    <row r="254" spans="1:12">
      <c r="A254" s="407">
        <v>2</v>
      </c>
      <c r="B254" s="404" t="s">
        <v>419</v>
      </c>
      <c r="C254" s="854"/>
      <c r="D254" s="422"/>
      <c r="E254" s="842"/>
      <c r="F254" s="842"/>
      <c r="G254" s="842"/>
      <c r="H254" s="842"/>
      <c r="I254" s="843"/>
      <c r="J254" s="422"/>
    </row>
    <row r="255" spans="1:12" ht="18">
      <c r="A255" s="417">
        <v>2.1</v>
      </c>
      <c r="B255" s="434" t="s">
        <v>420</v>
      </c>
      <c r="C255" s="854"/>
      <c r="D255" s="841"/>
      <c r="E255" s="842"/>
      <c r="F255" s="842"/>
      <c r="G255" s="842"/>
      <c r="H255" s="842"/>
      <c r="I255" s="843"/>
      <c r="J255" s="842"/>
    </row>
    <row r="256" spans="1:12" ht="18">
      <c r="A256" s="410" t="s">
        <v>536</v>
      </c>
      <c r="B256" s="435" t="s">
        <v>421</v>
      </c>
      <c r="C256" s="854"/>
      <c r="D256" s="436"/>
      <c r="E256" s="848"/>
      <c r="F256" s="845"/>
      <c r="G256" s="845"/>
      <c r="H256" s="845"/>
      <c r="I256" s="847"/>
      <c r="J256" s="842"/>
    </row>
    <row r="257" spans="1:10">
      <c r="A257" s="410"/>
      <c r="B257" s="439" t="s">
        <v>615</v>
      </c>
      <c r="C257" s="854"/>
      <c r="D257" s="436" t="s">
        <v>91</v>
      </c>
      <c r="E257" s="848"/>
      <c r="F257" s="845"/>
      <c r="G257" s="845"/>
      <c r="H257" s="845"/>
      <c r="I257" s="847"/>
      <c r="J257" s="842"/>
    </row>
    <row r="258" spans="1:10">
      <c r="A258" s="410"/>
      <c r="B258" s="439" t="s">
        <v>615</v>
      </c>
      <c r="C258" s="854"/>
      <c r="D258" s="436" t="s">
        <v>91</v>
      </c>
      <c r="E258" s="848"/>
      <c r="F258" s="845"/>
      <c r="G258" s="845"/>
      <c r="H258" s="845"/>
      <c r="I258" s="847"/>
      <c r="J258" s="842"/>
    </row>
    <row r="259" spans="1:10">
      <c r="A259" s="410"/>
      <c r="B259" s="439" t="s">
        <v>616</v>
      </c>
      <c r="C259" s="854"/>
      <c r="D259" s="436" t="s">
        <v>91</v>
      </c>
      <c r="E259" s="848"/>
      <c r="F259" s="845"/>
      <c r="G259" s="845"/>
      <c r="H259" s="845"/>
      <c r="I259" s="847"/>
      <c r="J259" s="842"/>
    </row>
    <row r="260" spans="1:10">
      <c r="A260" s="410"/>
      <c r="B260" s="439" t="s">
        <v>607</v>
      </c>
      <c r="C260" s="854"/>
      <c r="D260" s="436" t="s">
        <v>91</v>
      </c>
      <c r="E260" s="848"/>
      <c r="F260" s="845"/>
      <c r="G260" s="845"/>
      <c r="H260" s="845"/>
      <c r="I260" s="847"/>
      <c r="J260" s="842"/>
    </row>
    <row r="261" spans="1:10">
      <c r="A261" s="410"/>
      <c r="B261" s="439" t="s">
        <v>632</v>
      </c>
      <c r="C261" s="848"/>
      <c r="D261" s="436" t="s">
        <v>91</v>
      </c>
      <c r="E261" s="848"/>
      <c r="F261" s="845"/>
      <c r="G261" s="845"/>
      <c r="H261" s="845"/>
      <c r="I261" s="847"/>
      <c r="J261" s="842"/>
    </row>
    <row r="262" spans="1:10">
      <c r="A262" s="410"/>
      <c r="B262" s="439" t="s">
        <v>633</v>
      </c>
      <c r="C262" s="848"/>
      <c r="D262" s="436" t="s">
        <v>91</v>
      </c>
      <c r="E262" s="848"/>
      <c r="F262" s="845"/>
      <c r="G262" s="845"/>
      <c r="H262" s="845"/>
      <c r="I262" s="847"/>
      <c r="J262" s="842"/>
    </row>
    <row r="263" spans="1:10">
      <c r="A263" s="410"/>
      <c r="B263" s="439" t="s">
        <v>610</v>
      </c>
      <c r="C263" s="848"/>
      <c r="D263" s="436" t="s">
        <v>91</v>
      </c>
      <c r="E263" s="848"/>
      <c r="F263" s="845"/>
      <c r="G263" s="845"/>
      <c r="H263" s="845"/>
      <c r="I263" s="847"/>
      <c r="J263" s="842"/>
    </row>
    <row r="264" spans="1:10">
      <c r="A264" s="410"/>
      <c r="B264" s="439" t="s">
        <v>637</v>
      </c>
      <c r="C264" s="848"/>
      <c r="D264" s="436" t="s">
        <v>91</v>
      </c>
      <c r="E264" s="848"/>
      <c r="F264" s="845"/>
      <c r="G264" s="845"/>
      <c r="H264" s="845"/>
      <c r="I264" s="847"/>
      <c r="J264" s="842"/>
    </row>
    <row r="265" spans="1:10">
      <c r="A265" s="410"/>
      <c r="B265" s="439" t="s">
        <v>638</v>
      </c>
      <c r="C265" s="848"/>
      <c r="D265" s="436" t="s">
        <v>91</v>
      </c>
      <c r="E265" s="848"/>
      <c r="F265" s="845"/>
      <c r="G265" s="845"/>
      <c r="H265" s="845"/>
      <c r="I265" s="847"/>
      <c r="J265" s="842"/>
    </row>
    <row r="266" spans="1:10">
      <c r="A266" s="410"/>
      <c r="B266" s="439" t="s">
        <v>639</v>
      </c>
      <c r="C266" s="848"/>
      <c r="D266" s="436" t="s">
        <v>91</v>
      </c>
      <c r="E266" s="848"/>
      <c r="F266" s="845"/>
      <c r="G266" s="845"/>
      <c r="H266" s="845"/>
      <c r="I266" s="847"/>
      <c r="J266" s="842"/>
    </row>
    <row r="267" spans="1:10" ht="18">
      <c r="A267" s="410" t="s">
        <v>537</v>
      </c>
      <c r="B267" s="435" t="s">
        <v>477</v>
      </c>
      <c r="C267" s="848"/>
      <c r="D267" s="410" t="s">
        <v>3</v>
      </c>
      <c r="E267" s="848"/>
      <c r="F267" s="845"/>
      <c r="G267" s="845"/>
      <c r="H267" s="845"/>
      <c r="I267" s="847"/>
      <c r="J267" s="842"/>
    </row>
    <row r="268" spans="1:10" ht="18">
      <c r="A268" s="410" t="s">
        <v>538</v>
      </c>
      <c r="B268" s="435" t="s">
        <v>478</v>
      </c>
      <c r="C268" s="848"/>
      <c r="D268" s="410" t="s">
        <v>3</v>
      </c>
      <c r="E268" s="848"/>
      <c r="F268" s="845"/>
      <c r="G268" s="845"/>
      <c r="H268" s="845"/>
      <c r="I268" s="847"/>
      <c r="J268" s="842"/>
    </row>
    <row r="269" spans="1:10" ht="18">
      <c r="A269" s="410" t="s">
        <v>539</v>
      </c>
      <c r="B269" s="435" t="s">
        <v>425</v>
      </c>
      <c r="C269" s="854"/>
      <c r="D269" s="436"/>
      <c r="E269" s="848"/>
      <c r="F269" s="845"/>
      <c r="G269" s="845"/>
      <c r="H269" s="845"/>
      <c r="I269" s="847"/>
      <c r="J269" s="842"/>
    </row>
    <row r="270" spans="1:10">
      <c r="A270" s="410"/>
      <c r="B270" s="439" t="s">
        <v>619</v>
      </c>
      <c r="C270" s="854"/>
      <c r="D270" s="436" t="s">
        <v>91</v>
      </c>
      <c r="E270" s="848"/>
      <c r="F270" s="845"/>
      <c r="G270" s="845"/>
      <c r="H270" s="845"/>
      <c r="I270" s="847"/>
      <c r="J270" s="842"/>
    </row>
    <row r="271" spans="1:10" ht="18">
      <c r="A271" s="410">
        <v>2.15</v>
      </c>
      <c r="B271" s="435" t="s">
        <v>429</v>
      </c>
      <c r="C271" s="854"/>
      <c r="D271" s="436"/>
      <c r="E271" s="848"/>
      <c r="F271" s="845"/>
      <c r="G271" s="845"/>
      <c r="H271" s="845"/>
      <c r="I271" s="847"/>
      <c r="J271" s="842"/>
    </row>
    <row r="272" spans="1:10">
      <c r="A272" s="410"/>
      <c r="B272" s="439" t="s">
        <v>619</v>
      </c>
      <c r="C272" s="854"/>
      <c r="D272" s="436" t="s">
        <v>91</v>
      </c>
      <c r="E272" s="848"/>
      <c r="F272" s="845"/>
      <c r="G272" s="845"/>
      <c r="H272" s="845"/>
      <c r="I272" s="847"/>
      <c r="J272" s="842"/>
    </row>
    <row r="273" spans="1:10" ht="18">
      <c r="A273" s="410" t="s">
        <v>540</v>
      </c>
      <c r="B273" s="435" t="s">
        <v>477</v>
      </c>
      <c r="C273" s="848"/>
      <c r="D273" s="410" t="s">
        <v>3</v>
      </c>
      <c r="E273" s="848"/>
      <c r="F273" s="845"/>
      <c r="G273" s="845"/>
      <c r="H273" s="845"/>
      <c r="I273" s="847"/>
      <c r="J273" s="842"/>
    </row>
    <row r="274" spans="1:10" ht="18">
      <c r="A274" s="410" t="s">
        <v>541</v>
      </c>
      <c r="B274" s="435" t="s">
        <v>478</v>
      </c>
      <c r="C274" s="848"/>
      <c r="D274" s="410" t="s">
        <v>3</v>
      </c>
      <c r="E274" s="848"/>
      <c r="F274" s="845"/>
      <c r="G274" s="845"/>
      <c r="H274" s="845"/>
      <c r="I274" s="847"/>
      <c r="J274" s="842"/>
    </row>
    <row r="275" spans="1:10" ht="18">
      <c r="A275" s="410" t="s">
        <v>542</v>
      </c>
      <c r="B275" s="441" t="s">
        <v>433</v>
      </c>
      <c r="C275" s="848"/>
      <c r="D275" s="410"/>
      <c r="E275" s="848"/>
      <c r="F275" s="845"/>
      <c r="G275" s="845"/>
      <c r="H275" s="845"/>
      <c r="I275" s="847"/>
      <c r="J275" s="842"/>
    </row>
    <row r="276" spans="1:10">
      <c r="A276" s="410"/>
      <c r="B276" s="439" t="s">
        <v>618</v>
      </c>
      <c r="C276" s="848"/>
      <c r="D276" s="410" t="s">
        <v>2</v>
      </c>
      <c r="E276" s="848"/>
      <c r="F276" s="845"/>
      <c r="G276" s="845"/>
      <c r="H276" s="845"/>
      <c r="I276" s="847"/>
      <c r="J276" s="842"/>
    </row>
    <row r="277" spans="1:10">
      <c r="A277" s="410"/>
      <c r="B277" s="439" t="s">
        <v>619</v>
      </c>
      <c r="C277" s="848"/>
      <c r="D277" s="410" t="s">
        <v>2</v>
      </c>
      <c r="E277" s="848"/>
      <c r="F277" s="845"/>
      <c r="G277" s="845"/>
      <c r="H277" s="845"/>
      <c r="I277" s="847"/>
      <c r="J277" s="842"/>
    </row>
    <row r="278" spans="1:10">
      <c r="A278" s="410"/>
      <c r="B278" s="439" t="s">
        <v>620</v>
      </c>
      <c r="C278" s="848"/>
      <c r="D278" s="410" t="s">
        <v>2</v>
      </c>
      <c r="E278" s="848"/>
      <c r="F278" s="845"/>
      <c r="G278" s="845"/>
      <c r="H278" s="845"/>
      <c r="I278" s="847"/>
      <c r="J278" s="842"/>
    </row>
    <row r="279" spans="1:10">
      <c r="A279" s="410"/>
      <c r="B279" s="439" t="s">
        <v>621</v>
      </c>
      <c r="C279" s="848"/>
      <c r="D279" s="410" t="s">
        <v>2</v>
      </c>
      <c r="E279" s="848"/>
      <c r="F279" s="845"/>
      <c r="G279" s="845"/>
      <c r="H279" s="845"/>
      <c r="I279" s="847"/>
      <c r="J279" s="842"/>
    </row>
    <row r="280" spans="1:10">
      <c r="A280" s="410"/>
      <c r="B280" s="439" t="s">
        <v>622</v>
      </c>
      <c r="C280" s="848"/>
      <c r="D280" s="410" t="s">
        <v>2</v>
      </c>
      <c r="E280" s="848"/>
      <c r="F280" s="845"/>
      <c r="G280" s="845"/>
      <c r="H280" s="845"/>
      <c r="I280" s="847"/>
      <c r="J280" s="842"/>
    </row>
    <row r="281" spans="1:10">
      <c r="A281" s="410"/>
      <c r="B281" s="439" t="s">
        <v>623</v>
      </c>
      <c r="C281" s="848"/>
      <c r="D281" s="410" t="s">
        <v>2</v>
      </c>
      <c r="E281" s="848"/>
      <c r="F281" s="845"/>
      <c r="G281" s="845"/>
      <c r="H281" s="845"/>
      <c r="I281" s="847"/>
      <c r="J281" s="842"/>
    </row>
    <row r="282" spans="1:10" ht="18">
      <c r="A282" s="410" t="s">
        <v>542</v>
      </c>
      <c r="B282" s="441" t="s">
        <v>543</v>
      </c>
      <c r="C282" s="848"/>
      <c r="D282" s="410" t="s">
        <v>2</v>
      </c>
      <c r="E282" s="848"/>
      <c r="F282" s="845"/>
      <c r="G282" s="845"/>
      <c r="H282" s="845"/>
      <c r="I282" s="847"/>
      <c r="J282" s="842"/>
    </row>
    <row r="283" spans="1:10" ht="18">
      <c r="A283" s="410" t="s">
        <v>544</v>
      </c>
      <c r="B283" s="441" t="s">
        <v>545</v>
      </c>
      <c r="C283" s="848"/>
      <c r="D283" s="410"/>
      <c r="E283" s="848"/>
      <c r="F283" s="845"/>
      <c r="G283" s="845"/>
      <c r="H283" s="845"/>
      <c r="I283" s="847"/>
      <c r="J283" s="842"/>
    </row>
    <row r="284" spans="1:10">
      <c r="A284" s="410"/>
      <c r="B284" s="439" t="s">
        <v>620</v>
      </c>
      <c r="C284" s="848"/>
      <c r="D284" s="410" t="s">
        <v>2</v>
      </c>
      <c r="E284" s="848"/>
      <c r="F284" s="845"/>
      <c r="G284" s="845"/>
      <c r="H284" s="845"/>
      <c r="I284" s="847"/>
      <c r="J284" s="842"/>
    </row>
    <row r="285" spans="1:10">
      <c r="A285" s="410"/>
      <c r="B285" s="439" t="s">
        <v>636</v>
      </c>
      <c r="C285" s="848"/>
      <c r="D285" s="410" t="s">
        <v>2</v>
      </c>
      <c r="E285" s="848"/>
      <c r="F285" s="845"/>
      <c r="G285" s="845"/>
      <c r="H285" s="845"/>
      <c r="I285" s="847"/>
      <c r="J285" s="842"/>
    </row>
    <row r="286" spans="1:10" ht="18">
      <c r="A286" s="442" t="s">
        <v>546</v>
      </c>
      <c r="B286" s="441" t="s">
        <v>547</v>
      </c>
      <c r="C286" s="848"/>
      <c r="D286" s="410"/>
      <c r="E286" s="848"/>
      <c r="F286" s="845"/>
      <c r="G286" s="845"/>
      <c r="H286" s="845"/>
      <c r="I286" s="847"/>
      <c r="J286" s="842"/>
    </row>
    <row r="287" spans="1:10" ht="18">
      <c r="A287" s="410"/>
      <c r="B287" s="439" t="s">
        <v>444</v>
      </c>
      <c r="C287" s="848"/>
      <c r="D287" s="849" t="s">
        <v>2</v>
      </c>
      <c r="E287" s="848"/>
      <c r="F287" s="845"/>
      <c r="G287" s="845"/>
      <c r="H287" s="845"/>
      <c r="I287" s="847"/>
      <c r="J287" s="842"/>
    </row>
    <row r="288" spans="1:10" ht="18">
      <c r="A288" s="410"/>
      <c r="B288" s="439" t="s">
        <v>445</v>
      </c>
      <c r="C288" s="848"/>
      <c r="D288" s="849" t="s">
        <v>2</v>
      </c>
      <c r="E288" s="848"/>
      <c r="F288" s="845"/>
      <c r="G288" s="845"/>
      <c r="H288" s="845"/>
      <c r="I288" s="847"/>
      <c r="J288" s="842"/>
    </row>
    <row r="289" spans="1:10" ht="18">
      <c r="A289" s="410" t="s">
        <v>544</v>
      </c>
      <c r="B289" s="443" t="s">
        <v>447</v>
      </c>
      <c r="C289" s="848"/>
      <c r="D289" s="410"/>
      <c r="E289" s="848"/>
      <c r="F289" s="845"/>
      <c r="G289" s="845"/>
      <c r="H289" s="845"/>
      <c r="I289" s="847"/>
      <c r="J289" s="842"/>
    </row>
    <row r="290" spans="1:10">
      <c r="A290" s="410"/>
      <c r="B290" s="439" t="s">
        <v>624</v>
      </c>
      <c r="C290" s="848"/>
      <c r="D290" s="410" t="s">
        <v>2</v>
      </c>
      <c r="E290" s="848"/>
      <c r="F290" s="845"/>
      <c r="G290" s="845"/>
      <c r="H290" s="845"/>
      <c r="I290" s="847"/>
      <c r="J290" s="842"/>
    </row>
    <row r="291" spans="1:10">
      <c r="A291" s="410"/>
      <c r="B291" s="439" t="s">
        <v>618</v>
      </c>
      <c r="C291" s="848"/>
      <c r="D291" s="410" t="s">
        <v>2</v>
      </c>
      <c r="E291" s="848"/>
      <c r="F291" s="845"/>
      <c r="G291" s="845"/>
      <c r="H291" s="845"/>
      <c r="I291" s="847"/>
      <c r="J291" s="842"/>
    </row>
    <row r="292" spans="1:10">
      <c r="A292" s="410"/>
      <c r="B292" s="439" t="s">
        <v>619</v>
      </c>
      <c r="C292" s="848"/>
      <c r="D292" s="410" t="s">
        <v>2</v>
      </c>
      <c r="E292" s="848"/>
      <c r="F292" s="845"/>
      <c r="G292" s="845"/>
      <c r="H292" s="845"/>
      <c r="I292" s="847"/>
      <c r="J292" s="842"/>
    </row>
    <row r="293" spans="1:10">
      <c r="A293" s="410"/>
      <c r="B293" s="439" t="s">
        <v>620</v>
      </c>
      <c r="C293" s="848"/>
      <c r="D293" s="410" t="s">
        <v>2</v>
      </c>
      <c r="E293" s="848"/>
      <c r="F293" s="845"/>
      <c r="G293" s="845"/>
      <c r="H293" s="845"/>
      <c r="I293" s="847"/>
      <c r="J293" s="842"/>
    </row>
    <row r="294" spans="1:10">
      <c r="A294" s="410"/>
      <c r="B294" s="439" t="s">
        <v>621</v>
      </c>
      <c r="C294" s="848"/>
      <c r="D294" s="410" t="s">
        <v>2</v>
      </c>
      <c r="E294" s="848"/>
      <c r="F294" s="845"/>
      <c r="G294" s="845"/>
      <c r="H294" s="845"/>
      <c r="I294" s="847"/>
      <c r="J294" s="842"/>
    </row>
    <row r="295" spans="1:10">
      <c r="A295" s="410"/>
      <c r="B295" s="439" t="s">
        <v>622</v>
      </c>
      <c r="C295" s="848"/>
      <c r="D295" s="410" t="s">
        <v>2</v>
      </c>
      <c r="E295" s="848"/>
      <c r="F295" s="845"/>
      <c r="G295" s="845"/>
      <c r="H295" s="845"/>
      <c r="I295" s="847"/>
      <c r="J295" s="842"/>
    </row>
    <row r="296" spans="1:10">
      <c r="A296" s="410"/>
      <c r="B296" s="439" t="s">
        <v>623</v>
      </c>
      <c r="C296" s="848"/>
      <c r="D296" s="410" t="s">
        <v>2</v>
      </c>
      <c r="E296" s="848"/>
      <c r="F296" s="845"/>
      <c r="G296" s="845"/>
      <c r="H296" s="845"/>
      <c r="I296" s="847"/>
      <c r="J296" s="842"/>
    </row>
    <row r="297" spans="1:10" ht="18">
      <c r="A297" s="444" t="s">
        <v>546</v>
      </c>
      <c r="B297" s="443" t="s">
        <v>449</v>
      </c>
      <c r="C297" s="848"/>
      <c r="D297" s="410"/>
      <c r="E297" s="848"/>
      <c r="F297" s="845"/>
      <c r="G297" s="845"/>
      <c r="H297" s="845"/>
      <c r="I297" s="847"/>
      <c r="J297" s="842"/>
    </row>
    <row r="298" spans="1:10">
      <c r="A298" s="444"/>
      <c r="B298" s="439" t="s">
        <v>619</v>
      </c>
      <c r="C298" s="848"/>
      <c r="D298" s="410" t="s">
        <v>2</v>
      </c>
      <c r="E298" s="848"/>
      <c r="F298" s="845"/>
      <c r="G298" s="845"/>
      <c r="H298" s="845"/>
      <c r="I298" s="847"/>
      <c r="J298" s="842"/>
    </row>
    <row r="299" spans="1:10">
      <c r="A299" s="442"/>
      <c r="B299" s="439" t="s">
        <v>625</v>
      </c>
      <c r="C299" s="848"/>
      <c r="D299" s="410" t="s">
        <v>2</v>
      </c>
      <c r="E299" s="848"/>
      <c r="F299" s="845"/>
      <c r="G299" s="845"/>
      <c r="H299" s="845"/>
      <c r="I299" s="847"/>
      <c r="J299" s="842"/>
    </row>
    <row r="300" spans="1:10" ht="18">
      <c r="A300" s="442" t="s">
        <v>548</v>
      </c>
      <c r="B300" s="439" t="s">
        <v>333</v>
      </c>
      <c r="C300" s="848"/>
      <c r="D300" s="410"/>
      <c r="E300" s="848"/>
      <c r="F300" s="845"/>
      <c r="G300" s="845"/>
      <c r="H300" s="845"/>
      <c r="I300" s="847"/>
      <c r="J300" s="842"/>
    </row>
    <row r="301" spans="1:10">
      <c r="A301" s="442"/>
      <c r="B301" s="439" t="s">
        <v>616</v>
      </c>
      <c r="C301" s="848"/>
      <c r="D301" s="410" t="s">
        <v>2</v>
      </c>
      <c r="E301" s="848"/>
      <c r="F301" s="845"/>
      <c r="G301" s="845"/>
      <c r="H301" s="845"/>
      <c r="I301" s="847"/>
      <c r="J301" s="842"/>
    </row>
    <row r="302" spans="1:10">
      <c r="A302" s="442"/>
      <c r="B302" s="439" t="s">
        <v>622</v>
      </c>
      <c r="C302" s="848"/>
      <c r="D302" s="410" t="s">
        <v>2</v>
      </c>
      <c r="E302" s="848"/>
      <c r="F302" s="845"/>
      <c r="G302" s="845"/>
      <c r="H302" s="845"/>
      <c r="I302" s="847"/>
      <c r="J302" s="842"/>
    </row>
    <row r="303" spans="1:10" ht="18">
      <c r="A303" s="442" t="s">
        <v>549</v>
      </c>
      <c r="B303" s="439" t="s">
        <v>550</v>
      </c>
      <c r="C303" s="848"/>
      <c r="D303" s="410"/>
      <c r="E303" s="848"/>
      <c r="F303" s="845"/>
      <c r="G303" s="845"/>
      <c r="H303" s="845"/>
      <c r="I303" s="847"/>
      <c r="J303" s="842"/>
    </row>
    <row r="304" spans="1:10">
      <c r="A304" s="442"/>
      <c r="B304" s="439" t="s">
        <v>616</v>
      </c>
      <c r="C304" s="848"/>
      <c r="D304" s="410" t="s">
        <v>2</v>
      </c>
      <c r="E304" s="848"/>
      <c r="F304" s="845"/>
      <c r="G304" s="845"/>
      <c r="H304" s="845"/>
      <c r="I304" s="847"/>
      <c r="J304" s="842"/>
    </row>
    <row r="305" spans="1:10">
      <c r="A305" s="442"/>
      <c r="B305" s="439" t="s">
        <v>620</v>
      </c>
      <c r="C305" s="848"/>
      <c r="D305" s="410" t="s">
        <v>2</v>
      </c>
      <c r="E305" s="848"/>
      <c r="F305" s="845"/>
      <c r="G305" s="845"/>
      <c r="H305" s="845"/>
      <c r="I305" s="847"/>
      <c r="J305" s="842"/>
    </row>
    <row r="306" spans="1:10">
      <c r="A306" s="442"/>
      <c r="B306" s="439" t="s">
        <v>623</v>
      </c>
      <c r="C306" s="848"/>
      <c r="D306" s="410" t="s">
        <v>2</v>
      </c>
      <c r="E306" s="848"/>
      <c r="F306" s="845"/>
      <c r="G306" s="845"/>
      <c r="H306" s="845"/>
      <c r="I306" s="847"/>
      <c r="J306" s="842"/>
    </row>
    <row r="307" spans="1:10" ht="18">
      <c r="A307" s="442" t="s">
        <v>551</v>
      </c>
      <c r="B307" s="441" t="s">
        <v>455</v>
      </c>
      <c r="C307" s="848"/>
      <c r="D307" s="410"/>
      <c r="E307" s="848"/>
      <c r="F307" s="845"/>
      <c r="G307" s="845"/>
      <c r="H307" s="845"/>
      <c r="I307" s="847"/>
      <c r="J307" s="842"/>
    </row>
    <row r="308" spans="1:10">
      <c r="A308" s="410"/>
      <c r="B308" s="435" t="s">
        <v>640</v>
      </c>
      <c r="C308" s="848"/>
      <c r="D308" s="410" t="s">
        <v>2</v>
      </c>
      <c r="E308" s="848"/>
      <c r="F308" s="845"/>
      <c r="G308" s="845"/>
      <c r="H308" s="845"/>
      <c r="I308" s="847"/>
      <c r="J308" s="842"/>
    </row>
    <row r="309" spans="1:10">
      <c r="A309" s="410"/>
      <c r="B309" s="435" t="s">
        <v>641</v>
      </c>
      <c r="C309" s="848"/>
      <c r="D309" s="410" t="s">
        <v>2</v>
      </c>
      <c r="E309" s="848"/>
      <c r="F309" s="845"/>
      <c r="G309" s="845"/>
      <c r="H309" s="845"/>
      <c r="I309" s="847"/>
      <c r="J309" s="842"/>
    </row>
    <row r="310" spans="1:10" ht="18">
      <c r="A310" s="442" t="s">
        <v>552</v>
      </c>
      <c r="B310" s="445" t="s">
        <v>457</v>
      </c>
      <c r="C310" s="854"/>
      <c r="D310" s="850"/>
      <c r="E310" s="843"/>
      <c r="F310" s="845"/>
      <c r="G310" s="842"/>
      <c r="H310" s="845"/>
      <c r="I310" s="847"/>
      <c r="J310" s="851"/>
    </row>
    <row r="311" spans="1:10" ht="18">
      <c r="A311" s="442"/>
      <c r="B311" s="445" t="s">
        <v>294</v>
      </c>
      <c r="C311" s="438"/>
      <c r="D311" s="850" t="s">
        <v>2</v>
      </c>
      <c r="E311" s="843"/>
      <c r="F311" s="845"/>
      <c r="G311" s="842"/>
      <c r="H311" s="845"/>
      <c r="I311" s="847"/>
      <c r="J311" s="851"/>
    </row>
    <row r="312" spans="1:10" ht="18">
      <c r="A312" s="442" t="s">
        <v>553</v>
      </c>
      <c r="B312" s="445" t="s">
        <v>458</v>
      </c>
      <c r="C312" s="843"/>
      <c r="D312" s="850"/>
      <c r="E312" s="843"/>
      <c r="F312" s="845"/>
      <c r="G312" s="842"/>
      <c r="H312" s="845"/>
      <c r="I312" s="847"/>
      <c r="J312" s="851"/>
    </row>
    <row r="313" spans="1:10" ht="18">
      <c r="A313" s="442"/>
      <c r="B313" s="445" t="s">
        <v>294</v>
      </c>
      <c r="C313" s="438"/>
      <c r="D313" s="850" t="s">
        <v>2</v>
      </c>
      <c r="E313" s="843"/>
      <c r="F313" s="845"/>
      <c r="G313" s="842"/>
      <c r="H313" s="845"/>
      <c r="I313" s="847"/>
      <c r="J313" s="851"/>
    </row>
    <row r="314" spans="1:10" ht="18">
      <c r="A314" s="442" t="s">
        <v>554</v>
      </c>
      <c r="B314" s="445" t="s">
        <v>460</v>
      </c>
      <c r="C314" s="438"/>
      <c r="D314" s="850"/>
      <c r="E314" s="843"/>
      <c r="F314" s="845"/>
      <c r="G314" s="842"/>
      <c r="H314" s="845"/>
      <c r="I314" s="847"/>
      <c r="J314" s="851"/>
    </row>
    <row r="315" spans="1:10">
      <c r="A315" s="442"/>
      <c r="B315" s="446" t="s">
        <v>619</v>
      </c>
      <c r="C315" s="848"/>
      <c r="D315" s="410" t="s">
        <v>2</v>
      </c>
      <c r="E315" s="848"/>
      <c r="F315" s="845"/>
      <c r="G315" s="845"/>
      <c r="H315" s="845"/>
      <c r="I315" s="847"/>
      <c r="J315" s="851"/>
    </row>
    <row r="316" spans="1:10" ht="18">
      <c r="A316" s="442" t="s">
        <v>552</v>
      </c>
      <c r="B316" s="445" t="s">
        <v>462</v>
      </c>
      <c r="C316" s="854"/>
      <c r="D316" s="850"/>
      <c r="E316" s="843"/>
      <c r="F316" s="845"/>
      <c r="G316" s="842"/>
      <c r="H316" s="845"/>
      <c r="I316" s="847"/>
      <c r="J316" s="851"/>
    </row>
    <row r="317" spans="1:10" ht="18">
      <c r="A317" s="442"/>
      <c r="B317" s="445" t="s">
        <v>294</v>
      </c>
      <c r="C317" s="438"/>
      <c r="D317" s="850" t="s">
        <v>2</v>
      </c>
      <c r="E317" s="843"/>
      <c r="F317" s="845"/>
      <c r="G317" s="842"/>
      <c r="H317" s="845"/>
      <c r="I317" s="847"/>
      <c r="J317" s="851"/>
    </row>
    <row r="318" spans="1:10" ht="18">
      <c r="A318" s="442" t="s">
        <v>553</v>
      </c>
      <c r="B318" s="445" t="s">
        <v>464</v>
      </c>
      <c r="C318" s="854"/>
      <c r="D318" s="850"/>
      <c r="E318" s="843"/>
      <c r="F318" s="845"/>
      <c r="G318" s="842"/>
      <c r="H318" s="845"/>
      <c r="I318" s="847"/>
      <c r="J318" s="851"/>
    </row>
    <row r="319" spans="1:10" ht="18">
      <c r="A319" s="442"/>
      <c r="B319" s="445" t="s">
        <v>294</v>
      </c>
      <c r="C319" s="438"/>
      <c r="D319" s="850" t="s">
        <v>2</v>
      </c>
      <c r="E319" s="843"/>
      <c r="F319" s="845"/>
      <c r="G319" s="842"/>
      <c r="H319" s="845"/>
      <c r="I319" s="847"/>
      <c r="J319" s="851"/>
    </row>
    <row r="320" spans="1:10" ht="18">
      <c r="A320" s="442" t="s">
        <v>555</v>
      </c>
      <c r="B320" s="422" t="s">
        <v>362</v>
      </c>
      <c r="C320" s="854"/>
      <c r="D320" s="840" t="s">
        <v>2</v>
      </c>
      <c r="E320" s="856"/>
      <c r="F320" s="846"/>
      <c r="G320" s="856"/>
      <c r="H320" s="846"/>
      <c r="I320" s="859"/>
      <c r="J320" s="851"/>
    </row>
    <row r="321" spans="1:10" ht="18">
      <c r="A321" s="442"/>
      <c r="B321" s="422" t="s">
        <v>363</v>
      </c>
      <c r="C321" s="854"/>
      <c r="D321" s="840"/>
      <c r="E321" s="856"/>
      <c r="F321" s="846"/>
      <c r="G321" s="856"/>
      <c r="H321" s="846"/>
      <c r="I321" s="859"/>
      <c r="J321" s="851"/>
    </row>
    <row r="322" spans="1:10" ht="18">
      <c r="A322" s="442" t="s">
        <v>556</v>
      </c>
      <c r="B322" s="448" t="s">
        <v>466</v>
      </c>
      <c r="C322" s="438"/>
      <c r="D322" s="449" t="s">
        <v>2</v>
      </c>
      <c r="E322" s="848"/>
      <c r="F322" s="437"/>
      <c r="G322" s="437"/>
      <c r="H322" s="437"/>
      <c r="I322" s="438"/>
      <c r="J322" s="851"/>
    </row>
    <row r="323" spans="1:10" ht="18">
      <c r="A323" s="442" t="s">
        <v>559</v>
      </c>
      <c r="B323" s="448" t="s">
        <v>467</v>
      </c>
      <c r="C323" s="454"/>
      <c r="D323" s="451"/>
      <c r="E323" s="852"/>
      <c r="F323" s="453"/>
      <c r="G323" s="453"/>
      <c r="H323" s="453"/>
      <c r="I323" s="454"/>
      <c r="J323" s="853"/>
    </row>
    <row r="324" spans="1:10" ht="18">
      <c r="A324" s="442" t="s">
        <v>557</v>
      </c>
      <c r="B324" s="448" t="s">
        <v>1347</v>
      </c>
      <c r="C324" s="438"/>
      <c r="D324" s="449" t="s">
        <v>2</v>
      </c>
      <c r="E324" s="843"/>
      <c r="F324" s="845"/>
      <c r="G324" s="842"/>
      <c r="H324" s="845"/>
      <c r="I324" s="847"/>
      <c r="J324" s="853"/>
    </row>
    <row r="325" spans="1:10" ht="18">
      <c r="A325" s="442" t="s">
        <v>558</v>
      </c>
      <c r="B325" s="448" t="s">
        <v>1364</v>
      </c>
      <c r="C325" s="438"/>
      <c r="D325" s="449" t="s">
        <v>2</v>
      </c>
      <c r="E325" s="843"/>
      <c r="F325" s="845"/>
      <c r="G325" s="842"/>
      <c r="H325" s="845"/>
      <c r="I325" s="847"/>
      <c r="J325" s="853"/>
    </row>
    <row r="326" spans="1:10" ht="18">
      <c r="A326" s="442" t="s">
        <v>1365</v>
      </c>
      <c r="B326" s="448" t="s">
        <v>1351</v>
      </c>
      <c r="C326" s="848"/>
      <c r="D326" s="410" t="s">
        <v>3</v>
      </c>
      <c r="E326" s="843"/>
      <c r="F326" s="845"/>
      <c r="G326" s="842"/>
      <c r="H326" s="845"/>
      <c r="I326" s="847"/>
      <c r="J326" s="853"/>
    </row>
    <row r="327" spans="1:10" ht="18">
      <c r="A327" s="442" t="s">
        <v>1366</v>
      </c>
      <c r="B327" s="448" t="s">
        <v>1359</v>
      </c>
      <c r="C327" s="848"/>
      <c r="D327" s="410" t="s">
        <v>3</v>
      </c>
      <c r="E327" s="843"/>
      <c r="F327" s="845"/>
      <c r="G327" s="842"/>
      <c r="H327" s="845"/>
      <c r="I327" s="847"/>
      <c r="J327" s="853"/>
    </row>
    <row r="328" spans="1:10" ht="18">
      <c r="A328" s="442" t="s">
        <v>1367</v>
      </c>
      <c r="B328" s="455" t="s">
        <v>471</v>
      </c>
      <c r="C328" s="848"/>
      <c r="D328" s="410" t="s">
        <v>3</v>
      </c>
      <c r="E328" s="848"/>
      <c r="F328" s="437"/>
      <c r="G328" s="845"/>
      <c r="H328" s="437"/>
      <c r="I328" s="438"/>
      <c r="J328" s="842"/>
    </row>
    <row r="329" spans="1:10" ht="18">
      <c r="A329" s="442" t="s">
        <v>1368</v>
      </c>
      <c r="B329" s="443" t="s">
        <v>473</v>
      </c>
      <c r="C329" s="848"/>
      <c r="D329" s="410" t="s">
        <v>3</v>
      </c>
      <c r="E329" s="848"/>
      <c r="F329" s="437"/>
      <c r="G329" s="845"/>
      <c r="H329" s="437"/>
      <c r="I329" s="438"/>
      <c r="J329" s="842"/>
    </row>
    <row r="330" spans="1:10" ht="18">
      <c r="A330" s="410"/>
      <c r="B330" s="456"/>
      <c r="C330" s="848"/>
      <c r="D330" s="410"/>
      <c r="E330" s="848"/>
      <c r="F330" s="845"/>
      <c r="G330" s="845"/>
      <c r="H330" s="845"/>
      <c r="I330" s="847"/>
      <c r="J330" s="842"/>
    </row>
    <row r="331" spans="1:10" ht="18">
      <c r="A331" s="477"/>
      <c r="B331" s="477" t="s">
        <v>474</v>
      </c>
      <c r="C331" s="966"/>
      <c r="D331" s="969"/>
      <c r="E331" s="966"/>
      <c r="F331" s="480"/>
      <c r="G331" s="480"/>
      <c r="H331" s="480"/>
      <c r="I331" s="480"/>
      <c r="J331" s="480"/>
    </row>
    <row r="332" spans="1:10" ht="18">
      <c r="A332" s="417">
        <v>2.2000000000000002</v>
      </c>
      <c r="B332" s="461" t="s">
        <v>475</v>
      </c>
      <c r="C332" s="854"/>
      <c r="D332" s="840"/>
      <c r="E332" s="842"/>
      <c r="F332" s="845"/>
      <c r="G332" s="842"/>
      <c r="H332" s="845"/>
      <c r="I332" s="847"/>
      <c r="J332" s="842"/>
    </row>
    <row r="333" spans="1:10" ht="18">
      <c r="A333" s="410" t="s">
        <v>116</v>
      </c>
      <c r="B333" s="462" t="s">
        <v>476</v>
      </c>
      <c r="C333" s="848"/>
      <c r="D333" s="410"/>
      <c r="E333" s="848"/>
      <c r="F333" s="845"/>
      <c r="G333" s="845"/>
      <c r="H333" s="845"/>
      <c r="I333" s="847"/>
      <c r="J333" s="842"/>
    </row>
    <row r="334" spans="1:10">
      <c r="A334" s="410"/>
      <c r="B334" s="446" t="s">
        <v>630</v>
      </c>
      <c r="C334" s="854"/>
      <c r="D334" s="410" t="s">
        <v>91</v>
      </c>
      <c r="E334" s="848"/>
      <c r="F334" s="845"/>
      <c r="G334" s="845"/>
      <c r="H334" s="845"/>
      <c r="I334" s="847"/>
      <c r="J334" s="842"/>
    </row>
    <row r="335" spans="1:10">
      <c r="A335" s="410"/>
      <c r="B335" s="446" t="s">
        <v>631</v>
      </c>
      <c r="C335" s="854"/>
      <c r="D335" s="410" t="s">
        <v>91</v>
      </c>
      <c r="E335" s="848"/>
      <c r="F335" s="845"/>
      <c r="G335" s="845"/>
      <c r="H335" s="845"/>
      <c r="I335" s="847"/>
      <c r="J335" s="842"/>
    </row>
    <row r="336" spans="1:10">
      <c r="A336" s="410"/>
      <c r="B336" s="446" t="s">
        <v>615</v>
      </c>
      <c r="C336" s="854"/>
      <c r="D336" s="410" t="s">
        <v>91</v>
      </c>
      <c r="E336" s="848"/>
      <c r="F336" s="845"/>
      <c r="G336" s="845"/>
      <c r="H336" s="845"/>
      <c r="I336" s="847"/>
      <c r="J336" s="842"/>
    </row>
    <row r="337" spans="1:10">
      <c r="A337" s="410"/>
      <c r="B337" s="446" t="s">
        <v>618</v>
      </c>
      <c r="C337" s="848"/>
      <c r="D337" s="410" t="s">
        <v>91</v>
      </c>
      <c r="E337" s="848"/>
      <c r="F337" s="845"/>
      <c r="G337" s="845"/>
      <c r="H337" s="845"/>
      <c r="I337" s="847"/>
      <c r="J337" s="842"/>
    </row>
    <row r="338" spans="1:10">
      <c r="A338" s="410"/>
      <c r="B338" s="446" t="s">
        <v>607</v>
      </c>
      <c r="C338" s="848"/>
      <c r="D338" s="410" t="s">
        <v>91</v>
      </c>
      <c r="E338" s="848"/>
      <c r="F338" s="845"/>
      <c r="G338" s="845"/>
      <c r="H338" s="845"/>
      <c r="I338" s="847"/>
      <c r="J338" s="842"/>
    </row>
    <row r="339" spans="1:10">
      <c r="A339" s="410"/>
      <c r="B339" s="446" t="s">
        <v>632</v>
      </c>
      <c r="C339" s="848"/>
      <c r="D339" s="410" t="s">
        <v>91</v>
      </c>
      <c r="E339" s="848"/>
      <c r="F339" s="845"/>
      <c r="G339" s="845"/>
      <c r="H339" s="845"/>
      <c r="I339" s="847"/>
      <c r="J339" s="842"/>
    </row>
    <row r="340" spans="1:10">
      <c r="A340" s="410"/>
      <c r="B340" s="446" t="s">
        <v>633</v>
      </c>
      <c r="C340" s="848"/>
      <c r="D340" s="410" t="s">
        <v>91</v>
      </c>
      <c r="E340" s="848"/>
      <c r="F340" s="845"/>
      <c r="G340" s="845"/>
      <c r="H340" s="845"/>
      <c r="I340" s="847"/>
      <c r="J340" s="842"/>
    </row>
    <row r="341" spans="1:10" ht="18">
      <c r="A341" s="410" t="s">
        <v>117</v>
      </c>
      <c r="B341" s="455" t="s">
        <v>477</v>
      </c>
      <c r="C341" s="848"/>
      <c r="D341" s="410" t="s">
        <v>3</v>
      </c>
      <c r="E341" s="848"/>
      <c r="F341" s="845"/>
      <c r="G341" s="845"/>
      <c r="H341" s="845"/>
      <c r="I341" s="847"/>
      <c r="J341" s="842"/>
    </row>
    <row r="342" spans="1:10" ht="18">
      <c r="A342" s="410" t="s">
        <v>560</v>
      </c>
      <c r="B342" s="455" t="s">
        <v>478</v>
      </c>
      <c r="C342" s="848"/>
      <c r="D342" s="410" t="s">
        <v>3</v>
      </c>
      <c r="E342" s="848"/>
      <c r="F342" s="845"/>
      <c r="G342" s="845"/>
      <c r="H342" s="845"/>
      <c r="I342" s="847"/>
      <c r="J342" s="842"/>
    </row>
    <row r="343" spans="1:10" ht="18">
      <c r="A343" s="410" t="s">
        <v>561</v>
      </c>
      <c r="B343" s="462" t="s">
        <v>562</v>
      </c>
      <c r="C343" s="848"/>
      <c r="D343" s="410"/>
      <c r="E343" s="848"/>
      <c r="F343" s="845"/>
      <c r="G343" s="845"/>
      <c r="H343" s="845"/>
      <c r="I343" s="847"/>
      <c r="J343" s="842"/>
    </row>
    <row r="344" spans="1:10">
      <c r="A344" s="410"/>
      <c r="B344" s="446" t="s">
        <v>617</v>
      </c>
      <c r="C344" s="848"/>
      <c r="D344" s="410" t="s">
        <v>91</v>
      </c>
      <c r="E344" s="848"/>
      <c r="F344" s="845"/>
      <c r="G344" s="845"/>
      <c r="H344" s="845"/>
      <c r="I344" s="847"/>
      <c r="J344" s="842"/>
    </row>
    <row r="345" spans="1:10">
      <c r="A345" s="410"/>
      <c r="B345" s="446" t="s">
        <v>618</v>
      </c>
      <c r="C345" s="848"/>
      <c r="D345" s="410" t="s">
        <v>91</v>
      </c>
      <c r="E345" s="848"/>
      <c r="F345" s="845"/>
      <c r="G345" s="845"/>
      <c r="H345" s="845"/>
      <c r="I345" s="847"/>
      <c r="J345" s="842"/>
    </row>
    <row r="346" spans="1:10">
      <c r="A346" s="410"/>
      <c r="B346" s="446" t="s">
        <v>632</v>
      </c>
      <c r="C346" s="848"/>
      <c r="D346" s="410" t="s">
        <v>91</v>
      </c>
      <c r="E346" s="848"/>
      <c r="F346" s="845"/>
      <c r="G346" s="845"/>
      <c r="H346" s="845"/>
      <c r="I346" s="847"/>
      <c r="J346" s="842"/>
    </row>
    <row r="347" spans="1:10" ht="18">
      <c r="A347" s="410" t="s">
        <v>563</v>
      </c>
      <c r="B347" s="455" t="s">
        <v>477</v>
      </c>
      <c r="C347" s="848"/>
      <c r="D347" s="410" t="s">
        <v>3</v>
      </c>
      <c r="E347" s="848"/>
      <c r="F347" s="845"/>
      <c r="G347" s="845"/>
      <c r="H347" s="845"/>
      <c r="I347" s="847"/>
      <c r="J347" s="842"/>
    </row>
    <row r="348" spans="1:10" ht="18">
      <c r="A348" s="410" t="s">
        <v>564</v>
      </c>
      <c r="B348" s="455" t="s">
        <v>478</v>
      </c>
      <c r="C348" s="848"/>
      <c r="D348" s="410" t="s">
        <v>3</v>
      </c>
      <c r="E348" s="848"/>
      <c r="F348" s="845"/>
      <c r="G348" s="845"/>
      <c r="H348" s="845"/>
      <c r="I348" s="847"/>
      <c r="J348" s="842"/>
    </row>
    <row r="349" spans="1:10" ht="18">
      <c r="A349" s="410" t="s">
        <v>561</v>
      </c>
      <c r="B349" s="462" t="s">
        <v>481</v>
      </c>
      <c r="C349" s="848"/>
      <c r="D349" s="410"/>
      <c r="E349" s="845"/>
      <c r="F349" s="845"/>
      <c r="G349" s="845"/>
      <c r="H349" s="845"/>
      <c r="I349" s="847"/>
      <c r="J349" s="842"/>
    </row>
    <row r="350" spans="1:10">
      <c r="A350" s="410"/>
      <c r="B350" s="446" t="s">
        <v>616</v>
      </c>
      <c r="C350" s="848"/>
      <c r="D350" s="410" t="s">
        <v>2</v>
      </c>
      <c r="E350" s="848"/>
      <c r="F350" s="845"/>
      <c r="G350" s="845"/>
      <c r="H350" s="845"/>
      <c r="I350" s="847"/>
      <c r="J350" s="842"/>
    </row>
    <row r="351" spans="1:10">
      <c r="A351" s="410"/>
      <c r="B351" s="446" t="s">
        <v>632</v>
      </c>
      <c r="C351" s="848"/>
      <c r="D351" s="410" t="s">
        <v>2</v>
      </c>
      <c r="E351" s="848"/>
      <c r="F351" s="845"/>
      <c r="G351" s="845"/>
      <c r="H351" s="845"/>
      <c r="I351" s="847"/>
      <c r="J351" s="842"/>
    </row>
    <row r="352" spans="1:10" ht="18">
      <c r="A352" s="410" t="s">
        <v>563</v>
      </c>
      <c r="B352" s="462" t="s">
        <v>565</v>
      </c>
      <c r="C352" s="848"/>
      <c r="D352" s="410"/>
      <c r="E352" s="848"/>
      <c r="F352" s="845"/>
      <c r="G352" s="845"/>
      <c r="H352" s="845"/>
      <c r="I352" s="847"/>
      <c r="J352" s="842"/>
    </row>
    <row r="353" spans="1:10">
      <c r="A353" s="410"/>
      <c r="B353" s="446" t="s">
        <v>614</v>
      </c>
      <c r="C353" s="848"/>
      <c r="D353" s="410" t="s">
        <v>2</v>
      </c>
      <c r="E353" s="848"/>
      <c r="F353" s="845"/>
      <c r="G353" s="845"/>
      <c r="H353" s="845"/>
      <c r="I353" s="847"/>
      <c r="J353" s="842"/>
    </row>
    <row r="354" spans="1:10">
      <c r="A354" s="410"/>
      <c r="B354" s="446" t="s">
        <v>615</v>
      </c>
      <c r="C354" s="848"/>
      <c r="D354" s="410" t="s">
        <v>2</v>
      </c>
      <c r="E354" s="848"/>
      <c r="F354" s="845"/>
      <c r="G354" s="845"/>
      <c r="H354" s="845"/>
      <c r="I354" s="847"/>
      <c r="J354" s="842"/>
    </row>
    <row r="355" spans="1:10">
      <c r="A355" s="410"/>
      <c r="B355" s="446" t="s">
        <v>616</v>
      </c>
      <c r="C355" s="848"/>
      <c r="D355" s="410" t="s">
        <v>2</v>
      </c>
      <c r="E355" s="848"/>
      <c r="F355" s="845"/>
      <c r="G355" s="845"/>
      <c r="H355" s="845"/>
      <c r="I355" s="847"/>
      <c r="J355" s="842"/>
    </row>
    <row r="356" spans="1:10" ht="18">
      <c r="A356" s="463" t="s">
        <v>564</v>
      </c>
      <c r="B356" s="462" t="s">
        <v>566</v>
      </c>
      <c r="C356" s="848"/>
      <c r="D356" s="410"/>
      <c r="E356" s="848"/>
      <c r="F356" s="845"/>
      <c r="G356" s="845"/>
      <c r="H356" s="845"/>
      <c r="I356" s="847"/>
      <c r="J356" s="842"/>
    </row>
    <row r="357" spans="1:10">
      <c r="A357" s="463"/>
      <c r="B357" s="446" t="s">
        <v>631</v>
      </c>
      <c r="C357" s="848"/>
      <c r="D357" s="410" t="s">
        <v>2</v>
      </c>
      <c r="E357" s="440"/>
      <c r="F357" s="437"/>
      <c r="G357" s="437"/>
      <c r="H357" s="845"/>
      <c r="I357" s="847"/>
      <c r="J357" s="842"/>
    </row>
    <row r="358" spans="1:10">
      <c r="A358" s="463"/>
      <c r="B358" s="446" t="s">
        <v>615</v>
      </c>
      <c r="C358" s="848"/>
      <c r="D358" s="410" t="s">
        <v>2</v>
      </c>
      <c r="E358" s="440"/>
      <c r="F358" s="437"/>
      <c r="G358" s="437"/>
      <c r="H358" s="845"/>
      <c r="I358" s="847"/>
      <c r="J358" s="842"/>
    </row>
    <row r="359" spans="1:10">
      <c r="A359" s="463"/>
      <c r="B359" s="446" t="s">
        <v>616</v>
      </c>
      <c r="C359" s="848"/>
      <c r="D359" s="410" t="s">
        <v>2</v>
      </c>
      <c r="E359" s="440"/>
      <c r="F359" s="437"/>
      <c r="G359" s="437"/>
      <c r="H359" s="845"/>
      <c r="I359" s="847"/>
      <c r="J359" s="842"/>
    </row>
    <row r="360" spans="1:10">
      <c r="A360" s="463"/>
      <c r="B360" s="446" t="s">
        <v>607</v>
      </c>
      <c r="C360" s="848"/>
      <c r="D360" s="410" t="s">
        <v>2</v>
      </c>
      <c r="E360" s="440"/>
      <c r="F360" s="437"/>
      <c r="G360" s="437"/>
      <c r="H360" s="845"/>
      <c r="I360" s="847"/>
      <c r="J360" s="842"/>
    </row>
    <row r="361" spans="1:10">
      <c r="A361" s="463"/>
      <c r="B361" s="446" t="s">
        <v>632</v>
      </c>
      <c r="C361" s="848"/>
      <c r="D361" s="410" t="s">
        <v>2</v>
      </c>
      <c r="E361" s="440"/>
      <c r="F361" s="437"/>
      <c r="G361" s="437"/>
      <c r="H361" s="845"/>
      <c r="I361" s="847"/>
      <c r="J361" s="842"/>
    </row>
    <row r="362" spans="1:10" ht="18">
      <c r="A362" s="464" t="s">
        <v>567</v>
      </c>
      <c r="B362" s="455" t="s">
        <v>487</v>
      </c>
      <c r="C362" s="848"/>
      <c r="D362" s="410"/>
      <c r="E362" s="848"/>
      <c r="F362" s="845"/>
      <c r="G362" s="845"/>
      <c r="H362" s="845"/>
      <c r="I362" s="847"/>
      <c r="J362" s="842"/>
    </row>
    <row r="363" spans="1:10">
      <c r="A363" s="463"/>
      <c r="B363" s="446" t="s">
        <v>631</v>
      </c>
      <c r="C363" s="848"/>
      <c r="D363" s="410" t="s">
        <v>2</v>
      </c>
      <c r="E363" s="848"/>
      <c r="F363" s="845"/>
      <c r="G363" s="845"/>
      <c r="H363" s="845"/>
      <c r="I363" s="847"/>
      <c r="J363" s="842"/>
    </row>
    <row r="364" spans="1:10">
      <c r="A364" s="463"/>
      <c r="B364" s="446" t="s">
        <v>615</v>
      </c>
      <c r="C364" s="848"/>
      <c r="D364" s="410" t="s">
        <v>2</v>
      </c>
      <c r="E364" s="848"/>
      <c r="F364" s="845"/>
      <c r="G364" s="845"/>
      <c r="H364" s="845"/>
      <c r="I364" s="847"/>
      <c r="J364" s="842"/>
    </row>
    <row r="365" spans="1:10">
      <c r="A365" s="463"/>
      <c r="B365" s="446" t="s">
        <v>616</v>
      </c>
      <c r="C365" s="848"/>
      <c r="D365" s="410" t="s">
        <v>2</v>
      </c>
      <c r="E365" s="848"/>
      <c r="F365" s="845"/>
      <c r="G365" s="845"/>
      <c r="H365" s="845"/>
      <c r="I365" s="847"/>
      <c r="J365" s="842"/>
    </row>
    <row r="366" spans="1:10">
      <c r="A366" s="463"/>
      <c r="B366" s="446" t="s">
        <v>619</v>
      </c>
      <c r="C366" s="848"/>
      <c r="D366" s="410" t="s">
        <v>2</v>
      </c>
      <c r="E366" s="848"/>
      <c r="F366" s="845"/>
      <c r="G366" s="845"/>
      <c r="H366" s="845"/>
      <c r="I366" s="847"/>
      <c r="J366" s="842"/>
    </row>
    <row r="367" spans="1:10" ht="18">
      <c r="A367" s="464" t="s">
        <v>568</v>
      </c>
      <c r="B367" s="446" t="s">
        <v>491</v>
      </c>
      <c r="C367" s="848"/>
      <c r="D367" s="410"/>
      <c r="E367" s="848"/>
      <c r="F367" s="845"/>
      <c r="G367" s="845"/>
      <c r="H367" s="845"/>
      <c r="I367" s="847"/>
      <c r="J367" s="842"/>
    </row>
    <row r="368" spans="1:10">
      <c r="A368" s="463"/>
      <c r="B368" s="446" t="s">
        <v>617</v>
      </c>
      <c r="C368" s="848"/>
      <c r="D368" s="410" t="s">
        <v>2</v>
      </c>
      <c r="E368" s="848"/>
      <c r="F368" s="845"/>
      <c r="G368" s="845"/>
      <c r="H368" s="845"/>
      <c r="I368" s="847"/>
      <c r="J368" s="842"/>
    </row>
    <row r="369" spans="1:10" ht="18">
      <c r="A369" s="463" t="s">
        <v>569</v>
      </c>
      <c r="B369" s="446" t="s">
        <v>570</v>
      </c>
      <c r="C369" s="848"/>
      <c r="D369" s="410" t="s">
        <v>2</v>
      </c>
      <c r="E369" s="848"/>
      <c r="F369" s="845"/>
      <c r="G369" s="845"/>
      <c r="H369" s="845"/>
      <c r="I369" s="847"/>
      <c r="J369" s="842"/>
    </row>
    <row r="370" spans="1:10" ht="18">
      <c r="A370" s="463"/>
      <c r="B370" s="465" t="s">
        <v>496</v>
      </c>
      <c r="C370" s="848"/>
      <c r="D370" s="410"/>
      <c r="E370" s="848"/>
      <c r="F370" s="845"/>
      <c r="G370" s="845"/>
      <c r="H370" s="845"/>
      <c r="I370" s="847"/>
      <c r="J370" s="842"/>
    </row>
    <row r="371" spans="1:10" ht="18">
      <c r="A371" s="463" t="s">
        <v>571</v>
      </c>
      <c r="B371" s="465" t="s">
        <v>493</v>
      </c>
      <c r="C371" s="848"/>
      <c r="D371" s="449"/>
      <c r="E371" s="440"/>
      <c r="F371" s="437"/>
      <c r="G371" s="437"/>
      <c r="H371" s="437"/>
      <c r="I371" s="438"/>
      <c r="J371" s="842"/>
    </row>
    <row r="372" spans="1:10">
      <c r="A372" s="463"/>
      <c r="B372" s="446" t="s">
        <v>616</v>
      </c>
      <c r="C372" s="848"/>
      <c r="D372" s="410" t="s">
        <v>2</v>
      </c>
      <c r="E372" s="440"/>
      <c r="F372" s="437"/>
      <c r="G372" s="437"/>
      <c r="H372" s="437"/>
      <c r="I372" s="438"/>
      <c r="J372" s="842"/>
    </row>
    <row r="373" spans="1:10">
      <c r="A373" s="463"/>
      <c r="B373" s="446" t="s">
        <v>619</v>
      </c>
      <c r="C373" s="848"/>
      <c r="D373" s="410" t="s">
        <v>2</v>
      </c>
      <c r="E373" s="440"/>
      <c r="F373" s="437"/>
      <c r="G373" s="437"/>
      <c r="H373" s="437"/>
      <c r="I373" s="438"/>
      <c r="J373" s="842"/>
    </row>
    <row r="374" spans="1:10" ht="18">
      <c r="A374" s="464" t="s">
        <v>572</v>
      </c>
      <c r="B374" s="455" t="s">
        <v>471</v>
      </c>
      <c r="C374" s="848"/>
      <c r="D374" s="436" t="s">
        <v>3</v>
      </c>
      <c r="E374" s="440"/>
      <c r="F374" s="437"/>
      <c r="G374" s="437"/>
      <c r="H374" s="437"/>
      <c r="I374" s="438"/>
      <c r="J374" s="842"/>
    </row>
    <row r="375" spans="1:10" ht="18">
      <c r="A375" s="464" t="s">
        <v>573</v>
      </c>
      <c r="B375" s="443" t="s">
        <v>473</v>
      </c>
      <c r="C375" s="440"/>
      <c r="D375" s="436" t="s">
        <v>3</v>
      </c>
      <c r="E375" s="854"/>
      <c r="F375" s="437"/>
      <c r="G375" s="437"/>
      <c r="H375" s="437"/>
      <c r="I375" s="438"/>
      <c r="J375" s="842"/>
    </row>
    <row r="376" spans="1:10" ht="18">
      <c r="A376" s="464"/>
      <c r="B376" s="462"/>
      <c r="C376" s="848"/>
      <c r="D376" s="410"/>
      <c r="E376" s="848"/>
      <c r="F376" s="845"/>
      <c r="G376" s="845"/>
      <c r="H376" s="845"/>
      <c r="I376" s="847"/>
      <c r="J376" s="842"/>
    </row>
    <row r="377" spans="1:10" ht="18">
      <c r="A377" s="476"/>
      <c r="B377" s="477" t="s">
        <v>499</v>
      </c>
      <c r="C377" s="863"/>
      <c r="D377" s="478"/>
      <c r="E377" s="479"/>
      <c r="F377" s="480"/>
      <c r="G377" s="480"/>
      <c r="H377" s="480"/>
      <c r="I377" s="480"/>
      <c r="J377" s="482"/>
    </row>
    <row r="378" spans="1:10" ht="18">
      <c r="A378" s="470">
        <v>2.2999999999999998</v>
      </c>
      <c r="B378" s="461" t="s">
        <v>418</v>
      </c>
      <c r="C378" s="854"/>
      <c r="D378" s="418"/>
      <c r="E378" s="854"/>
      <c r="F378" s="437"/>
      <c r="G378" s="854"/>
      <c r="H378" s="437"/>
      <c r="I378" s="438"/>
      <c r="J378" s="842"/>
    </row>
    <row r="379" spans="1:10" ht="18">
      <c r="A379" s="410" t="s">
        <v>574</v>
      </c>
      <c r="B379" s="462" t="s">
        <v>476</v>
      </c>
      <c r="C379" s="854"/>
      <c r="D379" s="418"/>
      <c r="E379" s="854"/>
      <c r="F379" s="437"/>
      <c r="G379" s="854"/>
      <c r="H379" s="437"/>
      <c r="I379" s="438"/>
      <c r="J379" s="842"/>
    </row>
    <row r="380" spans="1:10">
      <c r="A380" s="410"/>
      <c r="B380" s="446" t="s">
        <v>634</v>
      </c>
      <c r="C380" s="440"/>
      <c r="D380" s="410" t="s">
        <v>91</v>
      </c>
      <c r="E380" s="848"/>
      <c r="F380" s="437"/>
      <c r="G380" s="845"/>
      <c r="H380" s="437"/>
      <c r="I380" s="438"/>
      <c r="J380" s="842"/>
    </row>
    <row r="381" spans="1:10">
      <c r="A381" s="410"/>
      <c r="B381" s="446" t="s">
        <v>614</v>
      </c>
      <c r="C381" s="440"/>
      <c r="D381" s="410" t="s">
        <v>91</v>
      </c>
      <c r="E381" s="440"/>
      <c r="F381" s="437"/>
      <c r="G381" s="437"/>
      <c r="H381" s="437"/>
      <c r="I381" s="438"/>
      <c r="J381" s="842"/>
    </row>
    <row r="382" spans="1:10">
      <c r="A382" s="410"/>
      <c r="B382" s="446" t="s">
        <v>615</v>
      </c>
      <c r="C382" s="440"/>
      <c r="D382" s="410" t="s">
        <v>91</v>
      </c>
      <c r="E382" s="440"/>
      <c r="F382" s="437"/>
      <c r="G382" s="437"/>
      <c r="H382" s="437"/>
      <c r="I382" s="438"/>
      <c r="J382" s="842"/>
    </row>
    <row r="383" spans="1:10">
      <c r="A383" s="410"/>
      <c r="B383" s="446" t="s">
        <v>618</v>
      </c>
      <c r="C383" s="440"/>
      <c r="D383" s="410" t="s">
        <v>91</v>
      </c>
      <c r="E383" s="440"/>
      <c r="F383" s="437"/>
      <c r="G383" s="437"/>
      <c r="H383" s="437"/>
      <c r="I383" s="438"/>
      <c r="J383" s="842"/>
    </row>
    <row r="384" spans="1:10">
      <c r="A384" s="410"/>
      <c r="B384" s="446" t="s">
        <v>607</v>
      </c>
      <c r="C384" s="440"/>
      <c r="D384" s="410" t="s">
        <v>91</v>
      </c>
      <c r="E384" s="440"/>
      <c r="F384" s="437"/>
      <c r="G384" s="437"/>
      <c r="H384" s="437"/>
      <c r="I384" s="438"/>
      <c r="J384" s="842"/>
    </row>
    <row r="385" spans="1:10">
      <c r="A385" s="410"/>
      <c r="B385" s="446" t="s">
        <v>632</v>
      </c>
      <c r="C385" s="440"/>
      <c r="D385" s="410" t="s">
        <v>91</v>
      </c>
      <c r="E385" s="440"/>
      <c r="F385" s="437"/>
      <c r="G385" s="437"/>
      <c r="H385" s="437"/>
      <c r="I385" s="438"/>
      <c r="J385" s="842"/>
    </row>
    <row r="386" spans="1:10" ht="18">
      <c r="A386" s="410" t="s">
        <v>575</v>
      </c>
      <c r="B386" s="455" t="s">
        <v>477</v>
      </c>
      <c r="C386" s="440"/>
      <c r="D386" s="410" t="s">
        <v>3</v>
      </c>
      <c r="E386" s="440"/>
      <c r="F386" s="437"/>
      <c r="G386" s="437"/>
      <c r="H386" s="437"/>
      <c r="I386" s="438"/>
      <c r="J386" s="842"/>
    </row>
    <row r="387" spans="1:10" ht="18">
      <c r="A387" s="410" t="s">
        <v>576</v>
      </c>
      <c r="B387" s="455" t="s">
        <v>478</v>
      </c>
      <c r="C387" s="440"/>
      <c r="D387" s="410" t="s">
        <v>3</v>
      </c>
      <c r="E387" s="440"/>
      <c r="F387" s="437"/>
      <c r="G387" s="437"/>
      <c r="H387" s="437"/>
      <c r="I387" s="438"/>
      <c r="J387" s="842"/>
    </row>
    <row r="388" spans="1:10" ht="18">
      <c r="A388" s="410" t="s">
        <v>577</v>
      </c>
      <c r="B388" s="455" t="s">
        <v>487</v>
      </c>
      <c r="C388" s="440"/>
      <c r="D388" s="410"/>
      <c r="E388" s="440"/>
      <c r="F388" s="437"/>
      <c r="G388" s="437"/>
      <c r="H388" s="437"/>
      <c r="I388" s="438"/>
      <c r="J388" s="842"/>
    </row>
    <row r="389" spans="1:10">
      <c r="A389" s="410"/>
      <c r="B389" s="446" t="s">
        <v>634</v>
      </c>
      <c r="C389" s="440"/>
      <c r="D389" s="410" t="s">
        <v>2</v>
      </c>
      <c r="E389" s="440"/>
      <c r="F389" s="437"/>
      <c r="G389" s="437"/>
      <c r="H389" s="437"/>
      <c r="I389" s="438"/>
      <c r="J389" s="842"/>
    </row>
    <row r="390" spans="1:10">
      <c r="A390" s="410"/>
      <c r="B390" s="446" t="s">
        <v>615</v>
      </c>
      <c r="C390" s="440"/>
      <c r="D390" s="410" t="s">
        <v>2</v>
      </c>
      <c r="E390" s="440"/>
      <c r="F390" s="437"/>
      <c r="G390" s="437"/>
      <c r="H390" s="437"/>
      <c r="I390" s="438"/>
      <c r="J390" s="842"/>
    </row>
    <row r="391" spans="1:10">
      <c r="A391" s="410"/>
      <c r="B391" s="446" t="s">
        <v>619</v>
      </c>
      <c r="C391" s="440"/>
      <c r="D391" s="410" t="s">
        <v>2</v>
      </c>
      <c r="E391" s="848"/>
      <c r="F391" s="437"/>
      <c r="G391" s="437"/>
      <c r="H391" s="437"/>
      <c r="I391" s="438"/>
      <c r="J391" s="842"/>
    </row>
    <row r="392" spans="1:10" ht="18">
      <c r="A392" s="410" t="s">
        <v>578</v>
      </c>
      <c r="B392" s="455" t="s">
        <v>579</v>
      </c>
      <c r="C392" s="440"/>
      <c r="D392" s="410"/>
      <c r="E392" s="440"/>
      <c r="F392" s="437"/>
      <c r="G392" s="437"/>
      <c r="H392" s="437"/>
      <c r="I392" s="438"/>
      <c r="J392" s="842"/>
    </row>
    <row r="393" spans="1:10">
      <c r="A393" s="410"/>
      <c r="B393" s="446" t="s">
        <v>615</v>
      </c>
      <c r="C393" s="440"/>
      <c r="D393" s="410" t="s">
        <v>2</v>
      </c>
      <c r="E393" s="440"/>
      <c r="F393" s="437"/>
      <c r="G393" s="437"/>
      <c r="H393" s="437"/>
      <c r="I393" s="438"/>
      <c r="J393" s="842"/>
    </row>
    <row r="394" spans="1:10">
      <c r="A394" s="410"/>
      <c r="B394" s="446" t="s">
        <v>616</v>
      </c>
      <c r="C394" s="440"/>
      <c r="D394" s="410" t="s">
        <v>2</v>
      </c>
      <c r="E394" s="440"/>
      <c r="F394" s="437"/>
      <c r="G394" s="437"/>
      <c r="H394" s="437"/>
      <c r="I394" s="438"/>
      <c r="J394" s="842"/>
    </row>
    <row r="395" spans="1:10">
      <c r="A395" s="410"/>
      <c r="B395" s="446" t="s">
        <v>636</v>
      </c>
      <c r="C395" s="440"/>
      <c r="D395" s="410" t="s">
        <v>2</v>
      </c>
      <c r="E395" s="440"/>
      <c r="F395" s="437"/>
      <c r="G395" s="437"/>
      <c r="H395" s="437"/>
      <c r="I395" s="438"/>
      <c r="J395" s="842"/>
    </row>
    <row r="396" spans="1:10" ht="18">
      <c r="A396" s="410" t="s">
        <v>580</v>
      </c>
      <c r="B396" s="455" t="s">
        <v>1162</v>
      </c>
      <c r="C396" s="440"/>
      <c r="D396" s="410"/>
      <c r="E396" s="440"/>
      <c r="F396" s="437"/>
      <c r="G396" s="437"/>
      <c r="H396" s="437"/>
      <c r="I396" s="438"/>
      <c r="J396" s="842"/>
    </row>
    <row r="397" spans="1:10">
      <c r="A397" s="410"/>
      <c r="B397" s="446" t="s">
        <v>615</v>
      </c>
      <c r="C397" s="440"/>
      <c r="D397" s="410" t="s">
        <v>2</v>
      </c>
      <c r="E397" s="440"/>
      <c r="F397" s="437"/>
      <c r="G397" s="437"/>
      <c r="H397" s="437"/>
      <c r="I397" s="438"/>
      <c r="J397" s="842"/>
    </row>
    <row r="398" spans="1:10">
      <c r="A398" s="410"/>
      <c r="B398" s="446" t="s">
        <v>632</v>
      </c>
      <c r="C398" s="848"/>
      <c r="D398" s="410" t="s">
        <v>2</v>
      </c>
      <c r="E398" s="848"/>
      <c r="F398" s="845"/>
      <c r="G398" s="845"/>
      <c r="H398" s="845"/>
      <c r="I398" s="847"/>
      <c r="J398" s="842"/>
    </row>
    <row r="399" spans="1:10" ht="18">
      <c r="A399" s="410" t="s">
        <v>580</v>
      </c>
      <c r="B399" s="455" t="s">
        <v>512</v>
      </c>
      <c r="C399" s="440"/>
      <c r="D399" s="410"/>
      <c r="E399" s="440"/>
      <c r="F399" s="437"/>
      <c r="G399" s="437"/>
      <c r="H399" s="437"/>
      <c r="I399" s="438"/>
      <c r="J399" s="422"/>
    </row>
    <row r="400" spans="1:10">
      <c r="A400" s="410"/>
      <c r="B400" s="446" t="s">
        <v>634</v>
      </c>
      <c r="C400" s="440"/>
      <c r="D400" s="410" t="s">
        <v>2</v>
      </c>
      <c r="E400" s="440"/>
      <c r="F400" s="437"/>
      <c r="G400" s="437"/>
      <c r="H400" s="437"/>
      <c r="I400" s="438"/>
      <c r="J400" s="842"/>
    </row>
    <row r="401" spans="1:10">
      <c r="A401" s="410"/>
      <c r="B401" s="446" t="s">
        <v>614</v>
      </c>
      <c r="C401" s="440"/>
      <c r="D401" s="410" t="s">
        <v>2</v>
      </c>
      <c r="E401" s="440"/>
      <c r="F401" s="437"/>
      <c r="G401" s="437"/>
      <c r="H401" s="437"/>
      <c r="I401" s="438"/>
      <c r="J401" s="842"/>
    </row>
    <row r="402" spans="1:10">
      <c r="A402" s="410"/>
      <c r="B402" s="446" t="s">
        <v>617</v>
      </c>
      <c r="C402" s="848"/>
      <c r="D402" s="410" t="s">
        <v>2</v>
      </c>
      <c r="E402" s="440"/>
      <c r="F402" s="437"/>
      <c r="G402" s="437"/>
      <c r="H402" s="437"/>
      <c r="I402" s="438"/>
      <c r="J402" s="842"/>
    </row>
    <row r="403" spans="1:10">
      <c r="A403" s="410"/>
      <c r="B403" s="446" t="s">
        <v>619</v>
      </c>
      <c r="C403" s="848"/>
      <c r="D403" s="410" t="s">
        <v>2</v>
      </c>
      <c r="E403" s="440"/>
      <c r="F403" s="437"/>
      <c r="G403" s="437"/>
      <c r="H403" s="437"/>
      <c r="I403" s="438"/>
      <c r="J403" s="842"/>
    </row>
    <row r="404" spans="1:10" ht="19.350000000000001">
      <c r="A404" s="410" t="s">
        <v>581</v>
      </c>
      <c r="B404" s="448" t="s">
        <v>513</v>
      </c>
      <c r="C404" s="440"/>
      <c r="D404" s="449"/>
      <c r="E404" s="440"/>
      <c r="F404" s="437"/>
      <c r="G404" s="437"/>
      <c r="H404" s="437"/>
      <c r="I404" s="438"/>
      <c r="J404" s="473"/>
    </row>
    <row r="405" spans="1:10" ht="19.350000000000001">
      <c r="A405" s="410"/>
      <c r="B405" s="474" t="s">
        <v>514</v>
      </c>
      <c r="C405" s="848"/>
      <c r="D405" s="449" t="s">
        <v>2</v>
      </c>
      <c r="E405" s="440"/>
      <c r="F405" s="437"/>
      <c r="G405" s="437"/>
      <c r="H405" s="437"/>
      <c r="I405" s="438"/>
      <c r="J405" s="473"/>
    </row>
    <row r="406" spans="1:10" ht="19.350000000000001">
      <c r="A406" s="410" t="s">
        <v>582</v>
      </c>
      <c r="B406" s="445" t="s">
        <v>583</v>
      </c>
      <c r="C406" s="843"/>
      <c r="D406" s="850"/>
      <c r="E406" s="843"/>
      <c r="F406" s="845"/>
      <c r="G406" s="842"/>
      <c r="H406" s="845"/>
      <c r="I406" s="847"/>
      <c r="J406" s="473"/>
    </row>
    <row r="407" spans="1:10" ht="19.350000000000001">
      <c r="A407" s="410"/>
      <c r="B407" s="445" t="s">
        <v>294</v>
      </c>
      <c r="C407" s="848"/>
      <c r="D407" s="850" t="s">
        <v>2</v>
      </c>
      <c r="E407" s="843"/>
      <c r="F407" s="845"/>
      <c r="G407" s="842"/>
      <c r="H407" s="845"/>
      <c r="I407" s="847"/>
      <c r="J407" s="473"/>
    </row>
    <row r="408" spans="1:10" ht="19.350000000000001">
      <c r="A408" s="410" t="s">
        <v>584</v>
      </c>
      <c r="B408" s="445" t="s">
        <v>585</v>
      </c>
      <c r="C408" s="843"/>
      <c r="D408" s="850"/>
      <c r="E408" s="843"/>
      <c r="F408" s="845"/>
      <c r="G408" s="842"/>
      <c r="H408" s="845"/>
      <c r="I408" s="847"/>
      <c r="J408" s="473"/>
    </row>
    <row r="409" spans="1:10" ht="19.350000000000001">
      <c r="A409" s="410"/>
      <c r="B409" s="445" t="s">
        <v>294</v>
      </c>
      <c r="C409" s="848"/>
      <c r="D409" s="850" t="s">
        <v>2</v>
      </c>
      <c r="E409" s="843"/>
      <c r="F409" s="845"/>
      <c r="G409" s="842"/>
      <c r="H409" s="845"/>
      <c r="I409" s="847"/>
      <c r="J409" s="473"/>
    </row>
    <row r="410" spans="1:10" ht="19.350000000000001">
      <c r="A410" s="475" t="s">
        <v>586</v>
      </c>
      <c r="B410" s="465" t="s">
        <v>587</v>
      </c>
      <c r="C410" s="848"/>
      <c r="D410" s="449" t="s">
        <v>2</v>
      </c>
      <c r="E410" s="848"/>
      <c r="F410" s="845"/>
      <c r="G410" s="845"/>
      <c r="H410" s="845"/>
      <c r="I410" s="847"/>
      <c r="J410" s="473"/>
    </row>
    <row r="411" spans="1:10" ht="19.350000000000001">
      <c r="A411" s="410"/>
      <c r="B411" s="465" t="s">
        <v>496</v>
      </c>
      <c r="C411" s="848"/>
      <c r="D411" s="449"/>
      <c r="E411" s="440"/>
      <c r="F411" s="437"/>
      <c r="G411" s="437"/>
      <c r="H411" s="437"/>
      <c r="I411" s="438"/>
      <c r="J411" s="473"/>
    </row>
    <row r="412" spans="1:10" ht="18">
      <c r="A412" s="410" t="s">
        <v>588</v>
      </c>
      <c r="B412" s="455" t="s">
        <v>471</v>
      </c>
      <c r="C412" s="848"/>
      <c r="D412" s="436" t="s">
        <v>3</v>
      </c>
      <c r="E412" s="440"/>
      <c r="F412" s="437"/>
      <c r="G412" s="437"/>
      <c r="H412" s="437"/>
      <c r="I412" s="438"/>
      <c r="J412" s="842"/>
    </row>
    <row r="413" spans="1:10" ht="18">
      <c r="A413" s="475" t="s">
        <v>581</v>
      </c>
      <c r="B413" s="443" t="s">
        <v>473</v>
      </c>
      <c r="C413" s="440"/>
      <c r="D413" s="436" t="s">
        <v>3</v>
      </c>
      <c r="E413" s="854"/>
      <c r="F413" s="437"/>
      <c r="G413" s="437"/>
      <c r="H413" s="437"/>
      <c r="I413" s="438"/>
      <c r="J413" s="851"/>
    </row>
    <row r="414" spans="1:10" ht="18">
      <c r="A414" s="410"/>
      <c r="B414" s="422"/>
      <c r="C414" s="854"/>
      <c r="D414" s="418"/>
      <c r="E414" s="854"/>
      <c r="F414" s="437"/>
      <c r="G414" s="843"/>
      <c r="H414" s="437"/>
      <c r="I414" s="438"/>
      <c r="J414" s="842"/>
    </row>
    <row r="415" spans="1:10" ht="18">
      <c r="A415" s="476"/>
      <c r="B415" s="477" t="s">
        <v>524</v>
      </c>
      <c r="C415" s="863"/>
      <c r="D415" s="478"/>
      <c r="E415" s="479"/>
      <c r="F415" s="480"/>
      <c r="G415" s="480"/>
      <c r="H415" s="480"/>
      <c r="I415" s="481"/>
      <c r="J415" s="482"/>
    </row>
    <row r="416" spans="1:10" ht="18">
      <c r="A416" s="429">
        <v>2.4</v>
      </c>
      <c r="B416" s="432" t="s">
        <v>525</v>
      </c>
      <c r="C416" s="857"/>
      <c r="D416" s="484"/>
      <c r="E416" s="857"/>
      <c r="F416" s="437"/>
      <c r="G416" s="857"/>
      <c r="H416" s="437"/>
      <c r="I416" s="438"/>
      <c r="J416" s="858"/>
    </row>
    <row r="417" spans="1:10" ht="18">
      <c r="A417" s="418" t="s">
        <v>589</v>
      </c>
      <c r="B417" s="462" t="s">
        <v>590</v>
      </c>
      <c r="C417" s="471"/>
      <c r="D417" s="418" t="s">
        <v>2</v>
      </c>
      <c r="E417" s="842"/>
      <c r="F417" s="437"/>
      <c r="G417" s="437"/>
      <c r="H417" s="437"/>
      <c r="I417" s="438"/>
      <c r="J417" s="842"/>
    </row>
    <row r="418" spans="1:10" ht="18">
      <c r="A418" s="418" t="s">
        <v>591</v>
      </c>
      <c r="B418" s="462" t="s">
        <v>592</v>
      </c>
      <c r="C418" s="471"/>
      <c r="D418" s="418" t="s">
        <v>2</v>
      </c>
      <c r="E418" s="842"/>
      <c r="F418" s="845"/>
      <c r="G418" s="437"/>
      <c r="H418" s="437"/>
      <c r="I418" s="438"/>
      <c r="J418" s="842"/>
    </row>
    <row r="419" spans="1:10" ht="18">
      <c r="A419" s="485" t="s">
        <v>593</v>
      </c>
      <c r="B419" s="486" t="s">
        <v>594</v>
      </c>
      <c r="C419" s="858"/>
      <c r="D419" s="410" t="s">
        <v>2</v>
      </c>
      <c r="E419" s="440"/>
      <c r="F419" s="437"/>
      <c r="G419" s="437"/>
      <c r="H419" s="437"/>
      <c r="I419" s="438"/>
      <c r="J419" s="842"/>
    </row>
    <row r="420" spans="1:10" ht="18">
      <c r="A420" s="485" t="s">
        <v>595</v>
      </c>
      <c r="B420" s="488" t="s">
        <v>596</v>
      </c>
      <c r="C420" s="858"/>
      <c r="D420" s="410" t="s">
        <v>2</v>
      </c>
      <c r="E420" s="440"/>
      <c r="F420" s="437"/>
      <c r="G420" s="437"/>
      <c r="H420" s="437"/>
      <c r="I420" s="438"/>
      <c r="J420" s="842"/>
    </row>
    <row r="421" spans="1:10" ht="18">
      <c r="A421" s="485" t="s">
        <v>597</v>
      </c>
      <c r="B421" s="488" t="s">
        <v>598</v>
      </c>
      <c r="C421" s="858"/>
      <c r="D421" s="410" t="s">
        <v>2</v>
      </c>
      <c r="E421" s="440"/>
      <c r="F421" s="437"/>
      <c r="G421" s="437"/>
      <c r="H421" s="437"/>
      <c r="I421" s="438"/>
      <c r="J421" s="842"/>
    </row>
    <row r="422" spans="1:10" ht="18">
      <c r="A422" s="485" t="s">
        <v>599</v>
      </c>
      <c r="B422" s="486" t="s">
        <v>600</v>
      </c>
      <c r="C422" s="400"/>
      <c r="D422" s="486"/>
      <c r="E422" s="842"/>
      <c r="F422" s="845"/>
      <c r="G422" s="842"/>
      <c r="H422" s="845"/>
      <c r="I422" s="847"/>
      <c r="J422" s="842"/>
    </row>
    <row r="423" spans="1:10" ht="18">
      <c r="A423" s="485"/>
      <c r="B423" s="486" t="s">
        <v>310</v>
      </c>
      <c r="C423" s="400"/>
      <c r="D423" s="410" t="s">
        <v>2</v>
      </c>
      <c r="E423" s="440"/>
      <c r="F423" s="437"/>
      <c r="G423" s="437"/>
      <c r="H423" s="437"/>
      <c r="I423" s="438"/>
      <c r="J423" s="842"/>
    </row>
    <row r="424" spans="1:10" ht="18">
      <c r="A424" s="485" t="s">
        <v>591</v>
      </c>
      <c r="B424" s="487" t="s">
        <v>533</v>
      </c>
      <c r="C424" s="854"/>
      <c r="D424" s="841"/>
      <c r="E424" s="842"/>
      <c r="F424" s="845"/>
      <c r="G424" s="842"/>
      <c r="H424" s="845"/>
      <c r="I424" s="847"/>
      <c r="J424" s="842"/>
    </row>
    <row r="425" spans="1:10" ht="18">
      <c r="A425" s="464"/>
      <c r="B425" s="422"/>
      <c r="C425" s="854"/>
      <c r="D425" s="840"/>
      <c r="E425" s="842"/>
      <c r="F425" s="845"/>
      <c r="G425" s="842"/>
      <c r="H425" s="845"/>
      <c r="I425" s="847"/>
      <c r="J425" s="842"/>
    </row>
    <row r="426" spans="1:10" ht="18">
      <c r="A426" s="476"/>
      <c r="B426" s="477" t="s">
        <v>535</v>
      </c>
      <c r="C426" s="863"/>
      <c r="D426" s="478"/>
      <c r="E426" s="479"/>
      <c r="F426" s="480"/>
      <c r="G426" s="480"/>
      <c r="H426" s="480"/>
      <c r="I426" s="481"/>
      <c r="J426" s="482"/>
    </row>
    <row r="427" spans="1:10">
      <c r="A427" s="407" t="s">
        <v>45</v>
      </c>
      <c r="B427" s="404" t="s">
        <v>1374</v>
      </c>
      <c r="C427" s="861"/>
      <c r="D427" s="408"/>
      <c r="E427" s="409"/>
      <c r="F427" s="409"/>
      <c r="G427" s="409"/>
      <c r="H427" s="409"/>
      <c r="I427" s="409"/>
      <c r="J427" s="408"/>
    </row>
    <row r="428" spans="1:10">
      <c r="A428" s="967">
        <v>1</v>
      </c>
      <c r="B428" s="422" t="s">
        <v>288</v>
      </c>
      <c r="C428" s="861"/>
      <c r="D428" s="408"/>
      <c r="E428" s="409"/>
      <c r="F428" s="409"/>
      <c r="G428" s="409"/>
      <c r="H428" s="409"/>
      <c r="I428" s="400"/>
      <c r="J428" s="408"/>
    </row>
    <row r="429" spans="1:10" ht="18">
      <c r="A429" s="967">
        <v>2</v>
      </c>
      <c r="B429" s="422" t="s">
        <v>347</v>
      </c>
      <c r="C429" s="471"/>
      <c r="D429" s="412"/>
      <c r="E429" s="413"/>
      <c r="F429" s="413"/>
      <c r="G429" s="413"/>
      <c r="H429" s="414"/>
      <c r="I429" s="415"/>
      <c r="J429" s="416"/>
    </row>
    <row r="430" spans="1:10" ht="18">
      <c r="A430" s="410">
        <v>3</v>
      </c>
      <c r="B430" s="494" t="s">
        <v>381</v>
      </c>
      <c r="C430" s="471"/>
      <c r="D430" s="412"/>
      <c r="E430" s="413"/>
      <c r="F430" s="413"/>
      <c r="G430" s="413"/>
      <c r="H430" s="414"/>
      <c r="I430" s="415"/>
      <c r="J430" s="416"/>
    </row>
    <row r="431" spans="1:10" ht="18">
      <c r="A431" s="410"/>
      <c r="B431" s="411"/>
      <c r="C431" s="471"/>
      <c r="D431" s="412"/>
      <c r="E431" s="413"/>
      <c r="F431" s="413"/>
      <c r="G431" s="413"/>
      <c r="H431" s="414"/>
      <c r="I431" s="415"/>
      <c r="J431" s="416"/>
    </row>
    <row r="432" spans="1:10" ht="18">
      <c r="A432" s="410"/>
      <c r="B432" s="411"/>
      <c r="C432" s="471"/>
      <c r="D432" s="412"/>
      <c r="E432" s="413"/>
      <c r="F432" s="413"/>
      <c r="G432" s="413"/>
      <c r="H432" s="414"/>
      <c r="I432" s="415"/>
      <c r="J432" s="416"/>
    </row>
    <row r="433" spans="1:10" ht="18">
      <c r="A433" s="410"/>
      <c r="B433" s="411"/>
      <c r="C433" s="471"/>
      <c r="D433" s="412"/>
      <c r="E433" s="413"/>
      <c r="F433" s="413"/>
      <c r="G433" s="413"/>
      <c r="H433" s="414"/>
      <c r="I433" s="415"/>
      <c r="J433" s="416"/>
    </row>
    <row r="434" spans="1:10" ht="18">
      <c r="A434" s="417"/>
      <c r="B434" s="411"/>
      <c r="C434" s="471"/>
      <c r="D434" s="412"/>
      <c r="E434" s="413"/>
      <c r="F434" s="413"/>
      <c r="G434" s="413"/>
      <c r="H434" s="414"/>
      <c r="I434" s="415"/>
      <c r="J434" s="416"/>
    </row>
    <row r="435" spans="1:10" ht="18">
      <c r="A435" s="418"/>
      <c r="B435" s="419"/>
      <c r="C435" s="471"/>
      <c r="D435" s="418"/>
      <c r="E435" s="420"/>
      <c r="F435" s="420"/>
      <c r="G435" s="420"/>
      <c r="H435" s="414"/>
      <c r="I435" s="421"/>
      <c r="J435" s="422"/>
    </row>
    <row r="436" spans="1:10">
      <c r="A436" s="423"/>
      <c r="B436" s="424" t="s">
        <v>601</v>
      </c>
      <c r="C436" s="426"/>
      <c r="D436" s="423"/>
      <c r="E436" s="425"/>
      <c r="F436" s="425"/>
      <c r="G436" s="425"/>
      <c r="H436" s="426"/>
      <c r="I436" s="968"/>
      <c r="J436" s="428"/>
    </row>
    <row r="437" spans="1:10" ht="18">
      <c r="A437" s="429">
        <v>1</v>
      </c>
      <c r="B437" s="432" t="s">
        <v>288</v>
      </c>
      <c r="C437" s="854"/>
      <c r="D437" s="841"/>
      <c r="E437" s="842"/>
      <c r="F437" s="845"/>
      <c r="G437" s="842"/>
      <c r="H437" s="845"/>
      <c r="I437" s="847"/>
      <c r="J437" s="842"/>
    </row>
    <row r="438" spans="1:10" ht="18">
      <c r="A438" s="418"/>
      <c r="B438" s="432" t="s">
        <v>289</v>
      </c>
      <c r="C438" s="854"/>
      <c r="D438" s="841"/>
      <c r="E438" s="842"/>
      <c r="F438" s="845"/>
      <c r="G438" s="842"/>
      <c r="H438" s="845"/>
      <c r="I438" s="847"/>
      <c r="J438" s="842"/>
    </row>
    <row r="439" spans="1:10" ht="18">
      <c r="A439" s="418">
        <v>1.1000000000000001</v>
      </c>
      <c r="B439" s="422" t="s">
        <v>290</v>
      </c>
      <c r="C439" s="854"/>
      <c r="D439" s="840"/>
      <c r="E439" s="842"/>
      <c r="F439" s="845"/>
      <c r="G439" s="842"/>
      <c r="H439" s="845"/>
      <c r="I439" s="847"/>
      <c r="J439" s="842"/>
    </row>
    <row r="440" spans="1:10" ht="18">
      <c r="A440" s="418"/>
      <c r="B440" s="422" t="s">
        <v>291</v>
      </c>
      <c r="C440" s="854"/>
      <c r="D440" s="840" t="s">
        <v>10</v>
      </c>
      <c r="E440" s="856"/>
      <c r="F440" s="846"/>
      <c r="G440" s="856"/>
      <c r="H440" s="846"/>
      <c r="I440" s="859"/>
      <c r="J440" s="842"/>
    </row>
    <row r="441" spans="1:10" ht="18">
      <c r="A441" s="418"/>
      <c r="B441" s="422" t="s">
        <v>292</v>
      </c>
      <c r="C441" s="854"/>
      <c r="D441" s="840" t="s">
        <v>10</v>
      </c>
      <c r="E441" s="856"/>
      <c r="F441" s="846"/>
      <c r="G441" s="856"/>
      <c r="H441" s="846"/>
      <c r="I441" s="859"/>
      <c r="J441" s="842"/>
    </row>
    <row r="442" spans="1:10" ht="18">
      <c r="A442" s="418"/>
      <c r="B442" s="422" t="s">
        <v>293</v>
      </c>
      <c r="C442" s="854"/>
      <c r="D442" s="840" t="s">
        <v>10</v>
      </c>
      <c r="E442" s="856"/>
      <c r="F442" s="846"/>
      <c r="G442" s="856"/>
      <c r="H442" s="846"/>
      <c r="I442" s="859"/>
      <c r="J442" s="842"/>
    </row>
    <row r="443" spans="1:10" ht="18">
      <c r="A443" s="418"/>
      <c r="B443" s="422" t="s">
        <v>294</v>
      </c>
      <c r="C443" s="854"/>
      <c r="D443" s="840" t="s">
        <v>10</v>
      </c>
      <c r="E443" s="856"/>
      <c r="F443" s="846"/>
      <c r="G443" s="856"/>
      <c r="H443" s="846"/>
      <c r="I443" s="859"/>
      <c r="J443" s="842"/>
    </row>
    <row r="444" spans="1:10" ht="18">
      <c r="A444" s="418"/>
      <c r="B444" s="422" t="s">
        <v>295</v>
      </c>
      <c r="C444" s="854"/>
      <c r="D444" s="840" t="s">
        <v>10</v>
      </c>
      <c r="E444" s="856"/>
      <c r="F444" s="846"/>
      <c r="G444" s="856"/>
      <c r="H444" s="846"/>
      <c r="I444" s="859"/>
      <c r="J444" s="842"/>
    </row>
    <row r="445" spans="1:10" ht="18">
      <c r="A445" s="418"/>
      <c r="B445" s="422" t="s">
        <v>296</v>
      </c>
      <c r="C445" s="854"/>
      <c r="D445" s="840" t="s">
        <v>10</v>
      </c>
      <c r="E445" s="856"/>
      <c r="F445" s="846"/>
      <c r="G445" s="856"/>
      <c r="H445" s="846"/>
      <c r="I445" s="859"/>
      <c r="J445" s="842"/>
    </row>
    <row r="446" spans="1:10" ht="18">
      <c r="A446" s="418"/>
      <c r="B446" s="422" t="s">
        <v>297</v>
      </c>
      <c r="C446" s="854"/>
      <c r="D446" s="840" t="s">
        <v>10</v>
      </c>
      <c r="E446" s="856"/>
      <c r="F446" s="846"/>
      <c r="G446" s="856"/>
      <c r="H446" s="846"/>
      <c r="I446" s="859"/>
      <c r="J446" s="842"/>
    </row>
    <row r="447" spans="1:10" ht="18">
      <c r="A447" s="418"/>
      <c r="B447" s="422" t="s">
        <v>298</v>
      </c>
      <c r="C447" s="854"/>
      <c r="D447" s="840" t="s">
        <v>10</v>
      </c>
      <c r="E447" s="856"/>
      <c r="F447" s="846"/>
      <c r="G447" s="856"/>
      <c r="H447" s="846"/>
      <c r="I447" s="859"/>
      <c r="J447" s="842"/>
    </row>
    <row r="448" spans="1:10" ht="18">
      <c r="A448" s="418"/>
      <c r="B448" s="422" t="s">
        <v>299</v>
      </c>
      <c r="C448" s="854"/>
      <c r="D448" s="840" t="s">
        <v>10</v>
      </c>
      <c r="E448" s="856"/>
      <c r="F448" s="846"/>
      <c r="G448" s="856"/>
      <c r="H448" s="846"/>
      <c r="I448" s="859"/>
      <c r="J448" s="842"/>
    </row>
    <row r="449" spans="1:10" ht="18">
      <c r="A449" s="418">
        <v>1.2</v>
      </c>
      <c r="B449" s="422" t="s">
        <v>300</v>
      </c>
      <c r="C449" s="854"/>
      <c r="D449" s="840" t="s">
        <v>1</v>
      </c>
      <c r="E449" s="856"/>
      <c r="F449" s="846"/>
      <c r="G449" s="856"/>
      <c r="H449" s="846"/>
      <c r="I449" s="859"/>
      <c r="J449" s="842"/>
    </row>
    <row r="450" spans="1:10" ht="18">
      <c r="A450" s="418">
        <v>1.3</v>
      </c>
      <c r="B450" s="422" t="s">
        <v>301</v>
      </c>
      <c r="C450" s="854"/>
      <c r="D450" s="840" t="s">
        <v>1</v>
      </c>
      <c r="E450" s="856"/>
      <c r="F450" s="846"/>
      <c r="G450" s="856"/>
      <c r="H450" s="846"/>
      <c r="I450" s="859"/>
      <c r="J450" s="842"/>
    </row>
    <row r="451" spans="1:10" ht="18">
      <c r="A451" s="418">
        <v>1.4</v>
      </c>
      <c r="B451" s="422" t="s">
        <v>302</v>
      </c>
      <c r="C451" s="854"/>
      <c r="D451" s="840"/>
      <c r="E451" s="842"/>
      <c r="F451" s="845"/>
      <c r="G451" s="842"/>
      <c r="H451" s="845"/>
      <c r="I451" s="847"/>
      <c r="J451" s="842"/>
    </row>
    <row r="452" spans="1:10" ht="18">
      <c r="A452" s="418"/>
      <c r="B452" s="422" t="s">
        <v>303</v>
      </c>
      <c r="C452" s="854"/>
      <c r="D452" s="840" t="s">
        <v>10</v>
      </c>
      <c r="E452" s="856"/>
      <c r="F452" s="846"/>
      <c r="G452" s="856"/>
      <c r="H452" s="846"/>
      <c r="I452" s="859"/>
      <c r="J452" s="842"/>
    </row>
    <row r="453" spans="1:10" ht="18">
      <c r="A453" s="418"/>
      <c r="B453" s="422" t="s">
        <v>304</v>
      </c>
      <c r="C453" s="854"/>
      <c r="D453" s="840" t="s">
        <v>10</v>
      </c>
      <c r="E453" s="856"/>
      <c r="F453" s="846"/>
      <c r="G453" s="856"/>
      <c r="H453" s="846"/>
      <c r="I453" s="859"/>
      <c r="J453" s="842"/>
    </row>
    <row r="454" spans="1:10" ht="18">
      <c r="A454" s="418">
        <v>1.5</v>
      </c>
      <c r="B454" s="422" t="s">
        <v>305</v>
      </c>
      <c r="C454" s="854"/>
      <c r="D454" s="840" t="s">
        <v>1</v>
      </c>
      <c r="E454" s="856"/>
      <c r="F454" s="846"/>
      <c r="G454" s="856"/>
      <c r="H454" s="846"/>
      <c r="I454" s="859"/>
      <c r="J454" s="842"/>
    </row>
    <row r="455" spans="1:10" ht="18">
      <c r="A455" s="418">
        <v>1.6</v>
      </c>
      <c r="B455" s="422" t="s">
        <v>306</v>
      </c>
      <c r="C455" s="854"/>
      <c r="D455" s="840" t="s">
        <v>1</v>
      </c>
      <c r="E455" s="856"/>
      <c r="F455" s="846"/>
      <c r="G455" s="856"/>
      <c r="H455" s="846"/>
      <c r="I455" s="859"/>
      <c r="J455" s="842"/>
    </row>
    <row r="456" spans="1:10" ht="18">
      <c r="A456" s="418"/>
      <c r="B456" s="422" t="s">
        <v>307</v>
      </c>
      <c r="C456" s="854"/>
      <c r="D456" s="840"/>
      <c r="E456" s="856"/>
      <c r="F456" s="846"/>
      <c r="G456" s="856"/>
      <c r="H456" s="846"/>
      <c r="I456" s="859"/>
      <c r="J456" s="842"/>
    </row>
    <row r="457" spans="1:10" ht="18">
      <c r="A457" s="483">
        <v>1.7</v>
      </c>
      <c r="B457" s="422" t="s">
        <v>308</v>
      </c>
      <c r="C457" s="854"/>
      <c r="D457" s="840"/>
      <c r="E457" s="842"/>
      <c r="F457" s="845"/>
      <c r="G457" s="842"/>
      <c r="H457" s="845"/>
      <c r="I457" s="847"/>
      <c r="J457" s="842"/>
    </row>
    <row r="458" spans="1:10" ht="18">
      <c r="A458" s="418"/>
      <c r="B458" s="422" t="s">
        <v>309</v>
      </c>
      <c r="C458" s="854"/>
      <c r="D458" s="840"/>
      <c r="E458" s="842"/>
      <c r="F458" s="845"/>
      <c r="G458" s="842"/>
      <c r="H458" s="845"/>
      <c r="I458" s="847"/>
      <c r="J458" s="842"/>
    </row>
    <row r="459" spans="1:10" ht="18">
      <c r="A459" s="464"/>
      <c r="B459" s="422" t="s">
        <v>298</v>
      </c>
      <c r="C459" s="854"/>
      <c r="D459" s="840" t="s">
        <v>2</v>
      </c>
      <c r="E459" s="843"/>
      <c r="F459" s="846"/>
      <c r="G459" s="856"/>
      <c r="H459" s="846"/>
      <c r="I459" s="859"/>
      <c r="J459" s="856"/>
    </row>
    <row r="460" spans="1:10" ht="18">
      <c r="A460" s="464"/>
      <c r="B460" s="422" t="s">
        <v>310</v>
      </c>
      <c r="C460" s="854"/>
      <c r="D460" s="840" t="s">
        <v>2</v>
      </c>
      <c r="E460" s="843"/>
      <c r="F460" s="846"/>
      <c r="G460" s="856"/>
      <c r="H460" s="846"/>
      <c r="I460" s="859"/>
      <c r="J460" s="856"/>
    </row>
    <row r="461" spans="1:10" ht="18">
      <c r="A461" s="464"/>
      <c r="B461" s="422" t="s">
        <v>296</v>
      </c>
      <c r="C461" s="854"/>
      <c r="D461" s="840" t="s">
        <v>2</v>
      </c>
      <c r="E461" s="843"/>
      <c r="F461" s="846"/>
      <c r="G461" s="856"/>
      <c r="H461" s="846"/>
      <c r="I461" s="859"/>
      <c r="J461" s="856"/>
    </row>
    <row r="462" spans="1:10" ht="18">
      <c r="A462" s="464"/>
      <c r="B462" s="422" t="s">
        <v>304</v>
      </c>
      <c r="C462" s="854"/>
      <c r="D462" s="840" t="s">
        <v>2</v>
      </c>
      <c r="E462" s="843"/>
      <c r="F462" s="846"/>
      <c r="G462" s="856"/>
      <c r="H462" s="846"/>
      <c r="I462" s="859"/>
      <c r="J462" s="856"/>
    </row>
    <row r="463" spans="1:10" ht="18">
      <c r="A463" s="483">
        <v>1.8</v>
      </c>
      <c r="B463" s="422" t="s">
        <v>311</v>
      </c>
      <c r="C463" s="854"/>
      <c r="D463" s="840" t="s">
        <v>2</v>
      </c>
      <c r="E463" s="843"/>
      <c r="F463" s="846"/>
      <c r="G463" s="856"/>
      <c r="H463" s="846"/>
      <c r="I463" s="859"/>
      <c r="J463" s="856"/>
    </row>
    <row r="464" spans="1:10" ht="18">
      <c r="A464" s="464"/>
      <c r="B464" s="422" t="s">
        <v>298</v>
      </c>
      <c r="C464" s="854"/>
      <c r="D464" s="840"/>
      <c r="E464" s="843"/>
      <c r="F464" s="846"/>
      <c r="G464" s="856"/>
      <c r="H464" s="846"/>
      <c r="I464" s="859"/>
      <c r="J464" s="856"/>
    </row>
    <row r="465" spans="1:10" ht="18">
      <c r="A465" s="483">
        <v>1.9</v>
      </c>
      <c r="B465" s="422" t="s">
        <v>312</v>
      </c>
      <c r="C465" s="854"/>
      <c r="D465" s="840"/>
      <c r="E465" s="842"/>
      <c r="F465" s="845"/>
      <c r="G465" s="842"/>
      <c r="H465" s="845"/>
      <c r="I465" s="847"/>
      <c r="J465" s="842"/>
    </row>
    <row r="466" spans="1:10" ht="18">
      <c r="A466" s="418"/>
      <c r="B466" s="422" t="s">
        <v>313</v>
      </c>
      <c r="C466" s="854"/>
      <c r="D466" s="840" t="s">
        <v>2</v>
      </c>
      <c r="E466" s="856"/>
      <c r="F466" s="846"/>
      <c r="G466" s="856"/>
      <c r="H466" s="846"/>
      <c r="I466" s="859"/>
      <c r="J466" s="842"/>
    </row>
    <row r="467" spans="1:10" ht="18">
      <c r="A467" s="464"/>
      <c r="B467" s="422" t="s">
        <v>314</v>
      </c>
      <c r="C467" s="854"/>
      <c r="D467" s="840" t="s">
        <v>2</v>
      </c>
      <c r="E467" s="856"/>
      <c r="F467" s="846"/>
      <c r="G467" s="856"/>
      <c r="H467" s="846"/>
      <c r="I467" s="859"/>
      <c r="J467" s="842"/>
    </row>
    <row r="468" spans="1:10" ht="18">
      <c r="A468" s="464"/>
      <c r="B468" s="422" t="s">
        <v>296</v>
      </c>
      <c r="C468" s="854"/>
      <c r="D468" s="840" t="s">
        <v>2</v>
      </c>
      <c r="E468" s="843"/>
      <c r="F468" s="846"/>
      <c r="G468" s="856"/>
      <c r="H468" s="846"/>
      <c r="I468" s="859"/>
      <c r="J468" s="856"/>
    </row>
    <row r="469" spans="1:10" ht="18">
      <c r="A469" s="464"/>
      <c r="B469" s="422" t="s">
        <v>304</v>
      </c>
      <c r="C469" s="854"/>
      <c r="D469" s="840" t="s">
        <v>2</v>
      </c>
      <c r="E469" s="843"/>
      <c r="F469" s="846"/>
      <c r="G469" s="856"/>
      <c r="H469" s="846"/>
      <c r="I469" s="859"/>
      <c r="J469" s="856"/>
    </row>
    <row r="470" spans="1:10" ht="18">
      <c r="A470" s="464">
        <v>1.1000000000000001</v>
      </c>
      <c r="B470" s="422" t="s">
        <v>315</v>
      </c>
      <c r="C470" s="854"/>
      <c r="D470" s="840" t="s">
        <v>2</v>
      </c>
      <c r="E470" s="856"/>
      <c r="F470" s="846"/>
      <c r="G470" s="856"/>
      <c r="H470" s="846"/>
      <c r="I470" s="859"/>
      <c r="J470" s="854"/>
    </row>
    <row r="471" spans="1:10" ht="18">
      <c r="A471" s="464"/>
      <c r="B471" s="422" t="s">
        <v>316</v>
      </c>
      <c r="C471" s="864"/>
      <c r="D471" s="489"/>
      <c r="E471" s="490"/>
      <c r="F471" s="491"/>
      <c r="G471" s="490"/>
      <c r="H471" s="491"/>
      <c r="I471" s="492"/>
      <c r="J471" s="842"/>
    </row>
    <row r="472" spans="1:10" ht="18">
      <c r="A472" s="464">
        <v>1.1100000000000001</v>
      </c>
      <c r="B472" s="422" t="s">
        <v>317</v>
      </c>
      <c r="C472" s="854"/>
      <c r="D472" s="840"/>
      <c r="E472" s="842"/>
      <c r="F472" s="845"/>
      <c r="G472" s="842"/>
      <c r="H472" s="845"/>
      <c r="I472" s="847"/>
      <c r="J472" s="842"/>
    </row>
    <row r="473" spans="1:10" ht="18">
      <c r="A473" s="464"/>
      <c r="B473" s="422" t="s">
        <v>318</v>
      </c>
      <c r="C473" s="854"/>
      <c r="D473" s="840" t="s">
        <v>2</v>
      </c>
      <c r="E473" s="856"/>
      <c r="F473" s="846"/>
      <c r="G473" s="856"/>
      <c r="H473" s="846"/>
      <c r="I473" s="859"/>
      <c r="J473" s="842"/>
    </row>
    <row r="474" spans="1:10" ht="18">
      <c r="A474" s="464"/>
      <c r="B474" s="422" t="s">
        <v>1370</v>
      </c>
      <c r="C474" s="854"/>
      <c r="D474" s="840" t="s">
        <v>2</v>
      </c>
      <c r="E474" s="856"/>
      <c r="F474" s="846"/>
      <c r="G474" s="856"/>
      <c r="H474" s="846"/>
      <c r="I474" s="859"/>
      <c r="J474" s="842"/>
    </row>
    <row r="475" spans="1:10" ht="18">
      <c r="A475" s="464">
        <v>1.1200000000000001</v>
      </c>
      <c r="B475" s="422" t="s">
        <v>319</v>
      </c>
      <c r="C475" s="854"/>
      <c r="D475" s="840"/>
      <c r="E475" s="842"/>
      <c r="F475" s="845"/>
      <c r="G475" s="842"/>
      <c r="H475" s="845"/>
      <c r="I475" s="847"/>
      <c r="J475" s="842"/>
    </row>
    <row r="476" spans="1:10" ht="18">
      <c r="A476" s="418"/>
      <c r="B476" s="422" t="s">
        <v>320</v>
      </c>
      <c r="C476" s="854"/>
      <c r="D476" s="840" t="s">
        <v>2</v>
      </c>
      <c r="E476" s="856"/>
      <c r="F476" s="846"/>
      <c r="G476" s="856"/>
      <c r="H476" s="846"/>
      <c r="I476" s="859"/>
      <c r="J476" s="854"/>
    </row>
    <row r="477" spans="1:10" ht="18">
      <c r="A477" s="418"/>
      <c r="B477" s="422" t="s">
        <v>321</v>
      </c>
      <c r="C477" s="854"/>
      <c r="D477" s="840" t="s">
        <v>2</v>
      </c>
      <c r="E477" s="856"/>
      <c r="F477" s="846"/>
      <c r="G477" s="856"/>
      <c r="H477" s="846"/>
      <c r="I477" s="859"/>
      <c r="J477" s="842" t="s">
        <v>322</v>
      </c>
    </row>
    <row r="478" spans="1:10" ht="18">
      <c r="A478" s="418"/>
      <c r="B478" s="422" t="s">
        <v>323</v>
      </c>
      <c r="C478" s="854"/>
      <c r="D478" s="840" t="s">
        <v>2</v>
      </c>
      <c r="E478" s="856"/>
      <c r="F478" s="846"/>
      <c r="G478" s="856"/>
      <c r="H478" s="846"/>
      <c r="I478" s="859"/>
      <c r="J478" s="842"/>
    </row>
    <row r="479" spans="1:10" ht="18">
      <c r="A479" s="464">
        <v>1.1000000000000001</v>
      </c>
      <c r="B479" s="487" t="s">
        <v>324</v>
      </c>
      <c r="C479" s="854"/>
      <c r="D479" s="841" t="s">
        <v>2</v>
      </c>
      <c r="E479" s="856"/>
      <c r="F479" s="846"/>
      <c r="G479" s="842"/>
      <c r="H479" s="846"/>
      <c r="I479" s="859"/>
      <c r="J479" s="842"/>
    </row>
    <row r="480" spans="1:10" ht="18">
      <c r="A480" s="418"/>
      <c r="B480" s="422" t="s">
        <v>313</v>
      </c>
      <c r="C480" s="854"/>
      <c r="D480" s="840" t="s">
        <v>2</v>
      </c>
      <c r="E480" s="856"/>
      <c r="F480" s="846"/>
      <c r="G480" s="856"/>
      <c r="H480" s="846"/>
      <c r="I480" s="859"/>
      <c r="J480" s="842"/>
    </row>
    <row r="481" spans="1:10" ht="18">
      <c r="A481" s="464">
        <v>1.1299999999999999</v>
      </c>
      <c r="B481" s="422" t="s">
        <v>325</v>
      </c>
      <c r="C481" s="854"/>
      <c r="D481" s="840" t="s">
        <v>2</v>
      </c>
      <c r="E481" s="856"/>
      <c r="F481" s="846"/>
      <c r="G481" s="856"/>
      <c r="H481" s="846"/>
      <c r="I481" s="859"/>
      <c r="J481" s="842" t="s">
        <v>326</v>
      </c>
    </row>
    <row r="482" spans="1:10" ht="18">
      <c r="A482" s="418"/>
      <c r="B482" s="422" t="s">
        <v>327</v>
      </c>
      <c r="C482" s="854"/>
      <c r="D482" s="840"/>
      <c r="E482" s="856"/>
      <c r="F482" s="846"/>
      <c r="G482" s="856"/>
      <c r="H482" s="846"/>
      <c r="I482" s="859"/>
      <c r="J482" s="842"/>
    </row>
    <row r="483" spans="1:10" ht="18">
      <c r="A483" s="418">
        <v>1.1399999999999999</v>
      </c>
      <c r="B483" s="422" t="s">
        <v>328</v>
      </c>
      <c r="C483" s="854"/>
      <c r="D483" s="840" t="s">
        <v>2</v>
      </c>
      <c r="E483" s="856"/>
      <c r="F483" s="846"/>
      <c r="G483" s="856"/>
      <c r="H483" s="846"/>
      <c r="I483" s="859"/>
      <c r="J483" s="842" t="s">
        <v>326</v>
      </c>
    </row>
    <row r="484" spans="1:10" ht="18">
      <c r="A484" s="418"/>
      <c r="B484" s="422" t="s">
        <v>327</v>
      </c>
      <c r="C484" s="854"/>
      <c r="D484" s="840"/>
      <c r="E484" s="856"/>
      <c r="F484" s="846"/>
      <c r="G484" s="856"/>
      <c r="H484" s="846"/>
      <c r="I484" s="859"/>
      <c r="J484" s="842"/>
    </row>
    <row r="485" spans="1:10" ht="18">
      <c r="A485" s="464">
        <v>1.1499999999999999</v>
      </c>
      <c r="B485" s="456" t="s">
        <v>329</v>
      </c>
      <c r="C485" s="854"/>
      <c r="D485" s="840"/>
      <c r="E485" s="842"/>
      <c r="F485" s="845"/>
      <c r="G485" s="842"/>
      <c r="H485" s="845"/>
      <c r="I485" s="847"/>
      <c r="J485" s="842"/>
    </row>
    <row r="486" spans="1:10" ht="18">
      <c r="A486" s="464"/>
      <c r="B486" s="446" t="s">
        <v>330</v>
      </c>
      <c r="C486" s="848"/>
      <c r="D486" s="410" t="s">
        <v>2</v>
      </c>
      <c r="E486" s="866"/>
      <c r="F486" s="867"/>
      <c r="G486" s="867"/>
      <c r="H486" s="867"/>
      <c r="I486" s="868"/>
      <c r="J486" s="842" t="s">
        <v>331</v>
      </c>
    </row>
    <row r="487" spans="1:10" ht="18">
      <c r="A487" s="464"/>
      <c r="B487" s="446" t="s">
        <v>332</v>
      </c>
      <c r="C487" s="848"/>
      <c r="D487" s="410" t="s">
        <v>2</v>
      </c>
      <c r="E487" s="866"/>
      <c r="F487" s="867"/>
      <c r="G487" s="867"/>
      <c r="H487" s="867"/>
      <c r="I487" s="868"/>
      <c r="J487" s="842" t="s">
        <v>326</v>
      </c>
    </row>
    <row r="488" spans="1:10" ht="18">
      <c r="A488" s="464">
        <v>1.1599999999999999</v>
      </c>
      <c r="B488" s="422" t="s">
        <v>333</v>
      </c>
      <c r="C488" s="854"/>
      <c r="D488" s="840"/>
      <c r="E488" s="869"/>
      <c r="F488" s="870"/>
      <c r="G488" s="869"/>
      <c r="H488" s="870"/>
      <c r="I488" s="871"/>
      <c r="J488" s="842"/>
    </row>
    <row r="489" spans="1:10" ht="18">
      <c r="A489" s="464"/>
      <c r="B489" s="422" t="s">
        <v>334</v>
      </c>
      <c r="C489" s="854"/>
      <c r="D489" s="840" t="s">
        <v>2</v>
      </c>
      <c r="E489" s="872"/>
      <c r="F489" s="867"/>
      <c r="G489" s="872"/>
      <c r="H489" s="867"/>
      <c r="I489" s="868"/>
      <c r="J489" s="842" t="s">
        <v>331</v>
      </c>
    </row>
    <row r="490" spans="1:10" ht="18">
      <c r="A490" s="464"/>
      <c r="B490" s="422" t="s">
        <v>335</v>
      </c>
      <c r="C490" s="854"/>
      <c r="D490" s="840" t="s">
        <v>2</v>
      </c>
      <c r="E490" s="872"/>
      <c r="F490" s="867"/>
      <c r="G490" s="872"/>
      <c r="H490" s="867"/>
      <c r="I490" s="868"/>
      <c r="J490" s="842" t="s">
        <v>326</v>
      </c>
    </row>
    <row r="491" spans="1:10" ht="18">
      <c r="A491" s="418">
        <v>1.17</v>
      </c>
      <c r="B491" s="422" t="s">
        <v>336</v>
      </c>
      <c r="C491" s="854"/>
      <c r="D491" s="840" t="s">
        <v>2</v>
      </c>
      <c r="E491" s="872"/>
      <c r="F491" s="867"/>
      <c r="G491" s="872"/>
      <c r="H491" s="867"/>
      <c r="I491" s="868"/>
      <c r="J491" s="842" t="s">
        <v>326</v>
      </c>
    </row>
    <row r="492" spans="1:10" ht="18">
      <c r="A492" s="464">
        <v>1.18</v>
      </c>
      <c r="B492" s="422" t="s">
        <v>337</v>
      </c>
      <c r="C492" s="854"/>
      <c r="D492" s="840" t="s">
        <v>2</v>
      </c>
      <c r="E492" s="872"/>
      <c r="F492" s="867"/>
      <c r="G492" s="872"/>
      <c r="H492" s="867"/>
      <c r="I492" s="868"/>
      <c r="J492" s="842"/>
    </row>
    <row r="493" spans="1:10" ht="18">
      <c r="A493" s="418"/>
      <c r="B493" s="422" t="s">
        <v>334</v>
      </c>
      <c r="C493" s="854"/>
      <c r="D493" s="840"/>
      <c r="E493" s="872"/>
      <c r="F493" s="867"/>
      <c r="G493" s="872"/>
      <c r="H493" s="867"/>
      <c r="I493" s="868"/>
      <c r="J493" s="842"/>
    </row>
    <row r="494" spans="1:10" ht="18">
      <c r="A494" s="418">
        <v>1.19</v>
      </c>
      <c r="B494" s="422" t="s">
        <v>338</v>
      </c>
      <c r="C494" s="854"/>
      <c r="D494" s="840" t="s">
        <v>2</v>
      </c>
      <c r="E494" s="872"/>
      <c r="F494" s="867"/>
      <c r="G494" s="872"/>
      <c r="H494" s="867"/>
      <c r="I494" s="868"/>
      <c r="J494" s="842" t="s">
        <v>339</v>
      </c>
    </row>
    <row r="495" spans="1:10" ht="18">
      <c r="A495" s="418"/>
      <c r="B495" s="422" t="s">
        <v>313</v>
      </c>
      <c r="C495" s="854"/>
      <c r="D495" s="840"/>
      <c r="E495" s="872"/>
      <c r="F495" s="867"/>
      <c r="G495" s="872"/>
      <c r="H495" s="867"/>
      <c r="I495" s="868"/>
      <c r="J495" s="842"/>
    </row>
    <row r="496" spans="1:10" ht="18">
      <c r="A496" s="464">
        <v>1.2</v>
      </c>
      <c r="B496" s="422" t="s">
        <v>340</v>
      </c>
      <c r="C496" s="854"/>
      <c r="D496" s="840"/>
      <c r="E496" s="872"/>
      <c r="F496" s="867"/>
      <c r="G496" s="872"/>
      <c r="H496" s="867"/>
      <c r="I496" s="868"/>
      <c r="J496" s="842"/>
    </row>
    <row r="497" spans="1:10" ht="18">
      <c r="A497" s="418"/>
      <c r="B497" s="422" t="s">
        <v>341</v>
      </c>
      <c r="C497" s="854"/>
      <c r="D497" s="840" t="s">
        <v>2</v>
      </c>
      <c r="E497" s="842"/>
      <c r="F497" s="842"/>
      <c r="G497" s="842"/>
      <c r="H497" s="867"/>
      <c r="I497" s="868"/>
      <c r="J497" s="842"/>
    </row>
    <row r="498" spans="1:10" ht="18">
      <c r="A498" s="418"/>
      <c r="B498" s="422" t="s">
        <v>295</v>
      </c>
      <c r="C498" s="854"/>
      <c r="D498" s="840" t="s">
        <v>2</v>
      </c>
      <c r="E498" s="872"/>
      <c r="F498" s="867"/>
      <c r="G498" s="872"/>
      <c r="H498" s="867"/>
      <c r="I498" s="868"/>
      <c r="J498" s="842"/>
    </row>
    <row r="499" spans="1:10" ht="18">
      <c r="A499" s="464">
        <v>1.21</v>
      </c>
      <c r="B499" s="422" t="s">
        <v>342</v>
      </c>
      <c r="C499" s="854"/>
      <c r="D499" s="840" t="s">
        <v>2</v>
      </c>
      <c r="E499" s="856"/>
      <c r="F499" s="846"/>
      <c r="G499" s="856"/>
      <c r="H499" s="846"/>
      <c r="I499" s="859"/>
      <c r="J499" s="854"/>
    </row>
    <row r="500" spans="1:10" ht="18">
      <c r="A500" s="464"/>
      <c r="B500" s="422" t="s">
        <v>316</v>
      </c>
      <c r="C500" s="854"/>
      <c r="D500" s="840"/>
      <c r="E500" s="842"/>
      <c r="F500" s="845"/>
      <c r="G500" s="842"/>
      <c r="H500" s="845"/>
      <c r="I500" s="847"/>
      <c r="J500" s="842"/>
    </row>
    <row r="501" spans="1:10" ht="18">
      <c r="A501" s="464">
        <v>1.22</v>
      </c>
      <c r="B501" s="487" t="s">
        <v>343</v>
      </c>
      <c r="C501" s="854"/>
      <c r="D501" s="840" t="s">
        <v>1</v>
      </c>
      <c r="E501" s="872"/>
      <c r="F501" s="867"/>
      <c r="G501" s="872"/>
      <c r="H501" s="867"/>
      <c r="I501" s="868"/>
      <c r="J501" s="842"/>
    </row>
    <row r="502" spans="1:10" ht="18">
      <c r="A502" s="418"/>
      <c r="B502" s="487" t="s">
        <v>344</v>
      </c>
      <c r="C502" s="854"/>
      <c r="D502" s="841"/>
      <c r="E502" s="869"/>
      <c r="F502" s="870"/>
      <c r="G502" s="869"/>
      <c r="H502" s="867"/>
      <c r="I502" s="868"/>
      <c r="J502" s="842"/>
    </row>
    <row r="503" spans="1:10" ht="18">
      <c r="A503" s="418"/>
      <c r="B503" s="487" t="s">
        <v>345</v>
      </c>
      <c r="C503" s="854"/>
      <c r="D503" s="841"/>
      <c r="E503" s="869"/>
      <c r="F503" s="870"/>
      <c r="G503" s="869"/>
      <c r="H503" s="867"/>
      <c r="I503" s="868"/>
      <c r="J503" s="842"/>
    </row>
    <row r="504" spans="1:10" ht="18">
      <c r="A504" s="493"/>
      <c r="B504" s="494"/>
      <c r="C504" s="877"/>
      <c r="D504" s="840"/>
      <c r="E504" s="869"/>
      <c r="F504" s="869"/>
      <c r="G504" s="869"/>
      <c r="H504" s="965"/>
      <c r="I504" s="873"/>
      <c r="J504" s="842"/>
    </row>
    <row r="505" spans="1:10" ht="18">
      <c r="A505" s="495"/>
      <c r="B505" s="496" t="s">
        <v>346</v>
      </c>
      <c r="C505" s="865"/>
      <c r="D505" s="497"/>
      <c r="E505" s="498"/>
      <c r="F505" s="499"/>
      <c r="G505" s="499"/>
      <c r="H505" s="499"/>
      <c r="I505" s="499"/>
      <c r="J505" s="500"/>
    </row>
    <row r="506" spans="1:10" ht="18">
      <c r="A506" s="429">
        <v>2</v>
      </c>
      <c r="B506" s="432" t="s">
        <v>347</v>
      </c>
      <c r="C506" s="854"/>
      <c r="D506" s="841"/>
      <c r="E506" s="842"/>
      <c r="F506" s="845"/>
      <c r="G506" s="842"/>
      <c r="H506" s="845"/>
      <c r="I506" s="847"/>
      <c r="J506" s="501"/>
    </row>
    <row r="507" spans="1:10" ht="18">
      <c r="A507" s="418">
        <v>2.1</v>
      </c>
      <c r="B507" s="494" t="s">
        <v>348</v>
      </c>
      <c r="C507" s="843"/>
      <c r="D507" s="840" t="s">
        <v>2</v>
      </c>
      <c r="E507" s="842"/>
      <c r="F507" s="846"/>
      <c r="G507" s="856"/>
      <c r="H507" s="846"/>
      <c r="I507" s="859"/>
      <c r="J507" s="501"/>
    </row>
    <row r="508" spans="1:10" ht="18">
      <c r="A508" s="418"/>
      <c r="B508" s="494" t="s">
        <v>349</v>
      </c>
      <c r="C508" s="843"/>
      <c r="D508" s="840"/>
      <c r="E508" s="842"/>
      <c r="F508" s="845"/>
      <c r="G508" s="842"/>
      <c r="H508" s="845"/>
      <c r="I508" s="847"/>
      <c r="J508" s="501"/>
    </row>
    <row r="509" spans="1:10" ht="18">
      <c r="A509" s="418">
        <v>2.2000000000000002</v>
      </c>
      <c r="B509" s="494" t="s">
        <v>350</v>
      </c>
      <c r="C509" s="843"/>
      <c r="D509" s="840" t="s">
        <v>2</v>
      </c>
      <c r="E509" s="842"/>
      <c r="F509" s="846"/>
      <c r="G509" s="856"/>
      <c r="H509" s="846"/>
      <c r="I509" s="859"/>
      <c r="J509" s="501"/>
    </row>
    <row r="510" spans="1:10" ht="18">
      <c r="A510" s="418"/>
      <c r="B510" s="494" t="s">
        <v>351</v>
      </c>
      <c r="C510" s="854"/>
      <c r="D510" s="841"/>
      <c r="E510" s="842"/>
      <c r="F510" s="845"/>
      <c r="G510" s="842"/>
      <c r="H510" s="845"/>
      <c r="I510" s="847"/>
      <c r="J510" s="501"/>
    </row>
    <row r="511" spans="1:10" ht="18">
      <c r="A511" s="418">
        <v>2.2999999999999998</v>
      </c>
      <c r="B511" s="422" t="s">
        <v>290</v>
      </c>
      <c r="C511" s="854"/>
      <c r="D511" s="840"/>
      <c r="E511" s="842"/>
      <c r="F511" s="845"/>
      <c r="G511" s="842"/>
      <c r="H511" s="845"/>
      <c r="I511" s="847"/>
      <c r="J511" s="501"/>
    </row>
    <row r="512" spans="1:10" ht="18">
      <c r="A512" s="418"/>
      <c r="B512" s="422" t="s">
        <v>294</v>
      </c>
      <c r="C512" s="854"/>
      <c r="D512" s="840" t="s">
        <v>10</v>
      </c>
      <c r="E512" s="856"/>
      <c r="F512" s="846"/>
      <c r="G512" s="856"/>
      <c r="H512" s="846"/>
      <c r="I512" s="859"/>
      <c r="J512" s="501"/>
    </row>
    <row r="513" spans="1:10" ht="18">
      <c r="A513" s="418"/>
      <c r="B513" s="422" t="s">
        <v>297</v>
      </c>
      <c r="C513" s="854"/>
      <c r="D513" s="840" t="s">
        <v>10</v>
      </c>
      <c r="E513" s="856"/>
      <c r="F513" s="846"/>
      <c r="G513" s="856"/>
      <c r="H513" s="846"/>
      <c r="I513" s="859"/>
      <c r="J513" s="501"/>
    </row>
    <row r="514" spans="1:10" ht="18">
      <c r="A514" s="418"/>
      <c r="B514" s="422" t="s">
        <v>298</v>
      </c>
      <c r="C514" s="854"/>
      <c r="D514" s="840" t="s">
        <v>10</v>
      </c>
      <c r="E514" s="856"/>
      <c r="F514" s="846"/>
      <c r="G514" s="856"/>
      <c r="H514" s="846"/>
      <c r="I514" s="859"/>
      <c r="J514" s="501"/>
    </row>
    <row r="515" spans="1:10" ht="18">
      <c r="A515" s="418"/>
      <c r="B515" s="422" t="s">
        <v>299</v>
      </c>
      <c r="C515" s="854"/>
      <c r="D515" s="840" t="s">
        <v>10</v>
      </c>
      <c r="E515" s="856"/>
      <c r="F515" s="846"/>
      <c r="G515" s="856"/>
      <c r="H515" s="846"/>
      <c r="I515" s="859"/>
      <c r="J515" s="501"/>
    </row>
    <row r="516" spans="1:10" ht="18">
      <c r="A516" s="418"/>
      <c r="B516" s="422" t="s">
        <v>352</v>
      </c>
      <c r="C516" s="854"/>
      <c r="D516" s="840" t="s">
        <v>10</v>
      </c>
      <c r="E516" s="856"/>
      <c r="F516" s="846"/>
      <c r="G516" s="856"/>
      <c r="H516" s="846"/>
      <c r="I516" s="859"/>
      <c r="J516" s="501"/>
    </row>
    <row r="517" spans="1:10" ht="18">
      <c r="A517" s="418">
        <v>2.4</v>
      </c>
      <c r="B517" s="422" t="s">
        <v>300</v>
      </c>
      <c r="C517" s="854"/>
      <c r="D517" s="840" t="s">
        <v>1</v>
      </c>
      <c r="E517" s="856"/>
      <c r="F517" s="846"/>
      <c r="G517" s="856"/>
      <c r="H517" s="846"/>
      <c r="I517" s="859"/>
      <c r="J517" s="501"/>
    </row>
    <row r="518" spans="1:10" ht="18">
      <c r="A518" s="418">
        <v>2.5</v>
      </c>
      <c r="B518" s="422" t="s">
        <v>301</v>
      </c>
      <c r="C518" s="854"/>
      <c r="D518" s="840" t="s">
        <v>1</v>
      </c>
      <c r="E518" s="856"/>
      <c r="F518" s="846"/>
      <c r="G518" s="856"/>
      <c r="H518" s="846"/>
      <c r="I518" s="859"/>
      <c r="J518" s="501"/>
    </row>
    <row r="519" spans="1:10" ht="18">
      <c r="A519" s="418">
        <v>2.6</v>
      </c>
      <c r="B519" s="422" t="s">
        <v>302</v>
      </c>
      <c r="C519" s="854"/>
      <c r="D519" s="840"/>
      <c r="E519" s="842"/>
      <c r="F519" s="845"/>
      <c r="G519" s="842"/>
      <c r="H519" s="845"/>
      <c r="I519" s="847"/>
      <c r="J519" s="501"/>
    </row>
    <row r="520" spans="1:10" ht="18">
      <c r="A520" s="418"/>
      <c r="B520" s="422" t="s">
        <v>353</v>
      </c>
      <c r="C520" s="854"/>
      <c r="D520" s="840" t="s">
        <v>10</v>
      </c>
      <c r="E520" s="856"/>
      <c r="F520" s="846"/>
      <c r="G520" s="856"/>
      <c r="H520" s="846"/>
      <c r="I520" s="859"/>
      <c r="J520" s="501"/>
    </row>
    <row r="521" spans="1:10" ht="18">
      <c r="A521" s="418"/>
      <c r="B521" s="422" t="s">
        <v>354</v>
      </c>
      <c r="C521" s="854"/>
      <c r="D521" s="840" t="s">
        <v>10</v>
      </c>
      <c r="E521" s="856"/>
      <c r="F521" s="846"/>
      <c r="G521" s="856"/>
      <c r="H521" s="846"/>
      <c r="I521" s="859"/>
      <c r="J521" s="501"/>
    </row>
    <row r="522" spans="1:10" ht="18">
      <c r="A522" s="418">
        <v>2.7</v>
      </c>
      <c r="B522" s="422" t="s">
        <v>305</v>
      </c>
      <c r="C522" s="854"/>
      <c r="D522" s="840" t="s">
        <v>1</v>
      </c>
      <c r="E522" s="856"/>
      <c r="F522" s="846"/>
      <c r="G522" s="856"/>
      <c r="H522" s="846"/>
      <c r="I522" s="859"/>
      <c r="J522" s="501"/>
    </row>
    <row r="523" spans="1:10" ht="18">
      <c r="A523" s="418">
        <v>2.8</v>
      </c>
      <c r="B523" s="422" t="s">
        <v>306</v>
      </c>
      <c r="C523" s="854"/>
      <c r="D523" s="840" t="s">
        <v>1</v>
      </c>
      <c r="E523" s="856"/>
      <c r="F523" s="846"/>
      <c r="G523" s="856"/>
      <c r="H523" s="846"/>
      <c r="I523" s="859"/>
      <c r="J523" s="501"/>
    </row>
    <row r="524" spans="1:10" ht="18">
      <c r="A524" s="418"/>
      <c r="B524" s="422" t="s">
        <v>307</v>
      </c>
      <c r="C524" s="854"/>
      <c r="D524" s="840"/>
      <c r="E524" s="856"/>
      <c r="F524" s="846"/>
      <c r="G524" s="856"/>
      <c r="H524" s="846"/>
      <c r="I524" s="859"/>
      <c r="J524" s="501"/>
    </row>
    <row r="525" spans="1:10" ht="18">
      <c r="A525" s="483">
        <v>2.9</v>
      </c>
      <c r="B525" s="422" t="s">
        <v>308</v>
      </c>
      <c r="C525" s="854"/>
      <c r="D525" s="840"/>
      <c r="E525" s="842"/>
      <c r="F525" s="845"/>
      <c r="G525" s="842"/>
      <c r="H525" s="845"/>
      <c r="I525" s="847"/>
      <c r="J525" s="501"/>
    </row>
    <row r="526" spans="1:10" ht="18">
      <c r="A526" s="418"/>
      <c r="B526" s="422" t="s">
        <v>309</v>
      </c>
      <c r="C526" s="854"/>
      <c r="D526" s="840"/>
      <c r="E526" s="842"/>
      <c r="F526" s="845"/>
      <c r="G526" s="842"/>
      <c r="H526" s="845"/>
      <c r="I526" s="847"/>
      <c r="J526" s="501"/>
    </row>
    <row r="527" spans="1:10" ht="18">
      <c r="A527" s="464"/>
      <c r="B527" s="422" t="s">
        <v>310</v>
      </c>
      <c r="C527" s="854"/>
      <c r="D527" s="840" t="s">
        <v>2</v>
      </c>
      <c r="E527" s="843"/>
      <c r="F527" s="846"/>
      <c r="G527" s="856"/>
      <c r="H527" s="846"/>
      <c r="I527" s="859"/>
      <c r="J527" s="501"/>
    </row>
    <row r="528" spans="1:10" ht="18">
      <c r="A528" s="464"/>
      <c r="B528" s="422" t="s">
        <v>299</v>
      </c>
      <c r="C528" s="854"/>
      <c r="D528" s="840" t="s">
        <v>2</v>
      </c>
      <c r="E528" s="843"/>
      <c r="F528" s="846"/>
      <c r="G528" s="856"/>
      <c r="H528" s="846"/>
      <c r="I528" s="859"/>
      <c r="J528" s="501"/>
    </row>
    <row r="529" spans="1:10" ht="18">
      <c r="A529" s="464">
        <v>2.1</v>
      </c>
      <c r="B529" s="422" t="s">
        <v>311</v>
      </c>
      <c r="C529" s="854"/>
      <c r="D529" s="840"/>
      <c r="E529" s="874"/>
      <c r="F529" s="846"/>
      <c r="G529" s="842"/>
      <c r="H529" s="846"/>
      <c r="I529" s="859"/>
      <c r="J529" s="501"/>
    </row>
    <row r="530" spans="1:10" ht="18">
      <c r="A530" s="464"/>
      <c r="B530" s="422" t="s">
        <v>310</v>
      </c>
      <c r="C530" s="854"/>
      <c r="D530" s="840" t="s">
        <v>2</v>
      </c>
      <c r="E530" s="843"/>
      <c r="F530" s="846"/>
      <c r="G530" s="856"/>
      <c r="H530" s="846"/>
      <c r="I530" s="859"/>
      <c r="J530" s="501"/>
    </row>
    <row r="531" spans="1:10" ht="18">
      <c r="A531" s="464">
        <v>2.11</v>
      </c>
      <c r="B531" s="422" t="s">
        <v>355</v>
      </c>
      <c r="C531" s="854"/>
      <c r="D531" s="840"/>
      <c r="E531" s="875"/>
      <c r="F531" s="845"/>
      <c r="G531" s="842"/>
      <c r="H531" s="845"/>
      <c r="I531" s="847"/>
      <c r="J531" s="501"/>
    </row>
    <row r="532" spans="1:10" ht="18">
      <c r="A532" s="464"/>
      <c r="B532" s="422" t="s">
        <v>341</v>
      </c>
      <c r="C532" s="854"/>
      <c r="D532" s="840" t="s">
        <v>2</v>
      </c>
      <c r="E532" s="856"/>
      <c r="F532" s="846"/>
      <c r="G532" s="856"/>
      <c r="H532" s="846"/>
      <c r="I532" s="859"/>
      <c r="J532" s="501"/>
    </row>
    <row r="533" spans="1:10" ht="18">
      <c r="A533" s="464"/>
      <c r="B533" s="422" t="s">
        <v>356</v>
      </c>
      <c r="C533" s="854"/>
      <c r="D533" s="840" t="s">
        <v>2</v>
      </c>
      <c r="E533" s="856"/>
      <c r="F533" s="846"/>
      <c r="G533" s="856"/>
      <c r="H533" s="846"/>
      <c r="I533" s="859"/>
      <c r="J533" s="501"/>
    </row>
    <row r="534" spans="1:10" ht="18">
      <c r="A534" s="464">
        <v>2.12</v>
      </c>
      <c r="B534" s="422" t="s">
        <v>357</v>
      </c>
      <c r="C534" s="854"/>
      <c r="D534" s="840" t="s">
        <v>2</v>
      </c>
      <c r="E534" s="856"/>
      <c r="F534" s="846"/>
      <c r="G534" s="856"/>
      <c r="H534" s="846"/>
      <c r="I534" s="859"/>
      <c r="J534" s="501"/>
    </row>
    <row r="535" spans="1:10" ht="18">
      <c r="A535" s="464"/>
      <c r="B535" s="422" t="s">
        <v>358</v>
      </c>
      <c r="C535" s="854"/>
      <c r="D535" s="840"/>
      <c r="E535" s="856"/>
      <c r="F535" s="846"/>
      <c r="G535" s="856"/>
      <c r="H535" s="846"/>
      <c r="I535" s="859"/>
      <c r="J535" s="501"/>
    </row>
    <row r="536" spans="1:10" ht="18">
      <c r="A536" s="464">
        <v>2.13</v>
      </c>
      <c r="B536" s="422" t="s">
        <v>359</v>
      </c>
      <c r="C536" s="854"/>
      <c r="D536" s="840" t="s">
        <v>2</v>
      </c>
      <c r="E536" s="856"/>
      <c r="F536" s="846"/>
      <c r="G536" s="856"/>
      <c r="H536" s="846"/>
      <c r="I536" s="859"/>
      <c r="J536" s="501"/>
    </row>
    <row r="537" spans="1:10" ht="18">
      <c r="A537" s="418"/>
      <c r="B537" s="422" t="s">
        <v>316</v>
      </c>
      <c r="C537" s="854"/>
      <c r="D537" s="840"/>
      <c r="E537" s="842"/>
      <c r="F537" s="845"/>
      <c r="G537" s="842"/>
      <c r="H537" s="845"/>
      <c r="I537" s="847"/>
      <c r="J537" s="501"/>
    </row>
    <row r="538" spans="1:10" ht="18">
      <c r="A538" s="464">
        <v>2.14</v>
      </c>
      <c r="B538" s="422" t="s">
        <v>317</v>
      </c>
      <c r="C538" s="854"/>
      <c r="D538" s="840"/>
      <c r="E538" s="842"/>
      <c r="F538" s="845"/>
      <c r="G538" s="842"/>
      <c r="H538" s="845"/>
      <c r="I538" s="847"/>
      <c r="J538" s="501"/>
    </row>
    <row r="539" spans="1:10" ht="18">
      <c r="A539" s="418"/>
      <c r="B539" s="422" t="s">
        <v>360</v>
      </c>
      <c r="C539" s="854"/>
      <c r="D539" s="840" t="s">
        <v>2</v>
      </c>
      <c r="E539" s="856"/>
      <c r="F539" s="846"/>
      <c r="G539" s="856"/>
      <c r="H539" s="846"/>
      <c r="I539" s="859"/>
      <c r="J539" s="501"/>
    </row>
    <row r="540" spans="1:10" ht="18">
      <c r="A540" s="418"/>
      <c r="B540" s="422" t="s">
        <v>361</v>
      </c>
      <c r="C540" s="854"/>
      <c r="D540" s="840" t="s">
        <v>2</v>
      </c>
      <c r="E540" s="856"/>
      <c r="F540" s="846"/>
      <c r="G540" s="856"/>
      <c r="H540" s="846"/>
      <c r="I540" s="859"/>
      <c r="J540" s="501"/>
    </row>
    <row r="541" spans="1:10" ht="18">
      <c r="A541" s="464">
        <v>2.15</v>
      </c>
      <c r="B541" s="422" t="s">
        <v>312</v>
      </c>
      <c r="C541" s="854"/>
      <c r="D541" s="840"/>
      <c r="E541" s="842"/>
      <c r="F541" s="845"/>
      <c r="G541" s="842"/>
      <c r="H541" s="845"/>
      <c r="I541" s="847"/>
      <c r="J541" s="501"/>
    </row>
    <row r="542" spans="1:10" ht="18">
      <c r="A542" s="418"/>
      <c r="B542" s="422" t="s">
        <v>341</v>
      </c>
      <c r="C542" s="854"/>
      <c r="D542" s="840" t="s">
        <v>2</v>
      </c>
      <c r="E542" s="856"/>
      <c r="F542" s="846"/>
      <c r="G542" s="856"/>
      <c r="H542" s="846"/>
      <c r="I542" s="859"/>
      <c r="J542" s="501"/>
    </row>
    <row r="543" spans="1:10" ht="18">
      <c r="A543" s="418">
        <v>2.16</v>
      </c>
      <c r="B543" s="422" t="s">
        <v>362</v>
      </c>
      <c r="C543" s="854"/>
      <c r="D543" s="840" t="s">
        <v>2</v>
      </c>
      <c r="E543" s="856"/>
      <c r="F543" s="846"/>
      <c r="G543" s="856"/>
      <c r="H543" s="846"/>
      <c r="I543" s="859"/>
      <c r="J543" s="501"/>
    </row>
    <row r="544" spans="1:10" ht="18">
      <c r="A544" s="418"/>
      <c r="B544" s="422" t="s">
        <v>363</v>
      </c>
      <c r="C544" s="854"/>
      <c r="D544" s="840"/>
      <c r="E544" s="856"/>
      <c r="F544" s="846"/>
      <c r="G544" s="856"/>
      <c r="H544" s="846"/>
      <c r="I544" s="859"/>
      <c r="J544" s="501"/>
    </row>
    <row r="545" spans="1:10" ht="18">
      <c r="A545" s="464">
        <v>2.17</v>
      </c>
      <c r="B545" s="456" t="s">
        <v>364</v>
      </c>
      <c r="C545" s="854"/>
      <c r="D545" s="840"/>
      <c r="E545" s="842"/>
      <c r="F545" s="845"/>
      <c r="G545" s="842"/>
      <c r="H545" s="845"/>
      <c r="I545" s="847"/>
      <c r="J545" s="501"/>
    </row>
    <row r="546" spans="1:10" ht="18">
      <c r="A546" s="464"/>
      <c r="B546" s="422" t="s">
        <v>365</v>
      </c>
      <c r="C546" s="854"/>
      <c r="D546" s="840" t="s">
        <v>2</v>
      </c>
      <c r="E546" s="842"/>
      <c r="F546" s="846"/>
      <c r="G546" s="867"/>
      <c r="H546" s="846"/>
      <c r="I546" s="859"/>
      <c r="J546" s="501"/>
    </row>
    <row r="547" spans="1:10" ht="18">
      <c r="A547" s="464"/>
      <c r="B547" s="422" t="s">
        <v>334</v>
      </c>
      <c r="C547" s="854"/>
      <c r="D547" s="840" t="s">
        <v>2</v>
      </c>
      <c r="E547" s="842"/>
      <c r="F547" s="846"/>
      <c r="G547" s="867"/>
      <c r="H547" s="846"/>
      <c r="I547" s="859"/>
      <c r="J547" s="501"/>
    </row>
    <row r="548" spans="1:10" ht="18">
      <c r="A548" s="464"/>
      <c r="B548" s="446" t="s">
        <v>366</v>
      </c>
      <c r="C548" s="848"/>
      <c r="D548" s="410" t="s">
        <v>2</v>
      </c>
      <c r="E548" s="848"/>
      <c r="F548" s="867"/>
      <c r="G548" s="867"/>
      <c r="H548" s="867"/>
      <c r="I548" s="868"/>
      <c r="J548" s="501"/>
    </row>
    <row r="549" spans="1:10" ht="18">
      <c r="A549" s="464">
        <v>2.1800000000000002</v>
      </c>
      <c r="B549" s="422" t="s">
        <v>333</v>
      </c>
      <c r="C549" s="854"/>
      <c r="D549" s="840"/>
      <c r="E549" s="869"/>
      <c r="F549" s="870"/>
      <c r="G549" s="869"/>
      <c r="H549" s="870"/>
      <c r="I549" s="871"/>
      <c r="J549" s="501"/>
    </row>
    <row r="550" spans="1:10" ht="18">
      <c r="A550" s="464"/>
      <c r="B550" s="422" t="s">
        <v>334</v>
      </c>
      <c r="C550" s="854"/>
      <c r="D550" s="840" t="s">
        <v>2</v>
      </c>
      <c r="E550" s="872"/>
      <c r="F550" s="867"/>
      <c r="G550" s="872"/>
      <c r="H550" s="867"/>
      <c r="I550" s="868"/>
      <c r="J550" s="501"/>
    </row>
    <row r="551" spans="1:10" ht="18">
      <c r="A551" s="464"/>
      <c r="B551" s="422" t="s">
        <v>365</v>
      </c>
      <c r="C551" s="854"/>
      <c r="D551" s="840" t="s">
        <v>2</v>
      </c>
      <c r="E551" s="872"/>
      <c r="F551" s="867"/>
      <c r="G551" s="872"/>
      <c r="H551" s="867"/>
      <c r="I551" s="868"/>
      <c r="J551" s="501"/>
    </row>
    <row r="552" spans="1:10" ht="18">
      <c r="A552" s="418">
        <v>2.19</v>
      </c>
      <c r="B552" s="422" t="s">
        <v>336</v>
      </c>
      <c r="C552" s="854"/>
      <c r="D552" s="840"/>
      <c r="E552" s="872"/>
      <c r="F552" s="867"/>
      <c r="G552" s="872"/>
      <c r="H552" s="867"/>
      <c r="I552" s="868"/>
      <c r="J552" s="501"/>
    </row>
    <row r="553" spans="1:10" ht="18">
      <c r="A553" s="418"/>
      <c r="B553" s="422" t="s">
        <v>367</v>
      </c>
      <c r="C553" s="854"/>
      <c r="D553" s="840" t="s">
        <v>2</v>
      </c>
      <c r="E553" s="872"/>
      <c r="F553" s="867"/>
      <c r="G553" s="872"/>
      <c r="H553" s="867"/>
      <c r="I553" s="868"/>
      <c r="J553" s="501"/>
    </row>
    <row r="554" spans="1:10" ht="18">
      <c r="A554" s="418"/>
      <c r="B554" s="422" t="s">
        <v>368</v>
      </c>
      <c r="C554" s="854"/>
      <c r="D554" s="840" t="s">
        <v>2</v>
      </c>
      <c r="E554" s="872"/>
      <c r="F554" s="867"/>
      <c r="G554" s="872"/>
      <c r="H554" s="867"/>
      <c r="I554" s="868"/>
      <c r="J554" s="501"/>
    </row>
    <row r="555" spans="1:10" ht="18">
      <c r="A555" s="464">
        <v>2.2000000000000002</v>
      </c>
      <c r="B555" s="422" t="s">
        <v>369</v>
      </c>
      <c r="C555" s="854"/>
      <c r="D555" s="840" t="s">
        <v>2</v>
      </c>
      <c r="E555" s="872"/>
      <c r="F555" s="867"/>
      <c r="G555" s="872"/>
      <c r="H555" s="867"/>
      <c r="I555" s="868"/>
      <c r="J555" s="501"/>
    </row>
    <row r="556" spans="1:10" ht="18">
      <c r="A556" s="464">
        <v>2.21</v>
      </c>
      <c r="B556" s="422" t="s">
        <v>370</v>
      </c>
      <c r="C556" s="854"/>
      <c r="D556" s="840"/>
      <c r="E556" s="869"/>
      <c r="F556" s="870"/>
      <c r="G556" s="869"/>
      <c r="H556" s="870"/>
      <c r="I556" s="871"/>
      <c r="J556" s="501"/>
    </row>
    <row r="557" spans="1:10" ht="18">
      <c r="A557" s="464"/>
      <c r="B557" s="422" t="s">
        <v>356</v>
      </c>
      <c r="C557" s="854"/>
      <c r="D557" s="840" t="s">
        <v>2</v>
      </c>
      <c r="E557" s="872"/>
      <c r="F557" s="867"/>
      <c r="G557" s="872"/>
      <c r="H557" s="867"/>
      <c r="I557" s="868"/>
      <c r="J557" s="501"/>
    </row>
    <row r="558" spans="1:10" ht="18">
      <c r="A558" s="418"/>
      <c r="B558" s="422" t="s">
        <v>341</v>
      </c>
      <c r="C558" s="854"/>
      <c r="D558" s="840" t="s">
        <v>2</v>
      </c>
      <c r="E558" s="872"/>
      <c r="F558" s="867"/>
      <c r="G558" s="872"/>
      <c r="H558" s="867"/>
      <c r="I558" s="868"/>
      <c r="J558" s="501"/>
    </row>
    <row r="559" spans="1:10" ht="18">
      <c r="A559" s="464">
        <v>2.2200000000000002</v>
      </c>
      <c r="B559" s="422" t="s">
        <v>338</v>
      </c>
      <c r="C559" s="854"/>
      <c r="D559" s="840"/>
      <c r="E559" s="872"/>
      <c r="F559" s="867"/>
      <c r="G559" s="872"/>
      <c r="H559" s="867"/>
      <c r="I559" s="868"/>
      <c r="J559" s="501"/>
    </row>
    <row r="560" spans="1:10" ht="18">
      <c r="A560" s="464"/>
      <c r="B560" s="422" t="s">
        <v>356</v>
      </c>
      <c r="C560" s="854"/>
      <c r="D560" s="840" t="s">
        <v>2</v>
      </c>
      <c r="E560" s="842"/>
      <c r="F560" s="845"/>
      <c r="G560" s="842"/>
      <c r="H560" s="845"/>
      <c r="I560" s="847"/>
      <c r="J560" s="501"/>
    </row>
    <row r="561" spans="1:10" ht="18">
      <c r="A561" s="418"/>
      <c r="B561" s="422" t="s">
        <v>313</v>
      </c>
      <c r="C561" s="854"/>
      <c r="D561" s="840" t="s">
        <v>2</v>
      </c>
      <c r="E561" s="501"/>
      <c r="F561" s="845"/>
      <c r="G561" s="842"/>
      <c r="H561" s="845"/>
      <c r="I561" s="847"/>
      <c r="J561" s="501"/>
    </row>
    <row r="562" spans="1:10" ht="18">
      <c r="A562" s="418"/>
      <c r="B562" s="422" t="s">
        <v>341</v>
      </c>
      <c r="C562" s="854"/>
      <c r="D562" s="840" t="s">
        <v>2</v>
      </c>
      <c r="E562" s="842"/>
      <c r="F562" s="845"/>
      <c r="G562" s="842"/>
      <c r="H562" s="845"/>
      <c r="I562" s="847"/>
      <c r="J562" s="501"/>
    </row>
    <row r="563" spans="1:10" ht="18">
      <c r="A563" s="464">
        <v>2.23</v>
      </c>
      <c r="B563" s="494" t="s">
        <v>371</v>
      </c>
      <c r="C563" s="843"/>
      <c r="D563" s="840" t="s">
        <v>2</v>
      </c>
      <c r="E563" s="842"/>
      <c r="F563" s="842"/>
      <c r="G563" s="842"/>
      <c r="H563" s="854"/>
      <c r="I563" s="843"/>
      <c r="J563" s="501"/>
    </row>
    <row r="564" spans="1:10" ht="18">
      <c r="A564" s="493"/>
      <c r="B564" s="494" t="s">
        <v>299</v>
      </c>
      <c r="C564" s="843"/>
      <c r="D564" s="840"/>
      <c r="E564" s="842"/>
      <c r="F564" s="842"/>
      <c r="G564" s="842"/>
      <c r="H564" s="854"/>
      <c r="I564" s="843"/>
      <c r="J564" s="501"/>
    </row>
    <row r="565" spans="1:10" ht="18">
      <c r="A565" s="401">
        <v>2.2400000000000002</v>
      </c>
      <c r="B565" s="494" t="s">
        <v>372</v>
      </c>
      <c r="C565" s="843"/>
      <c r="D565" s="840" t="s">
        <v>2</v>
      </c>
      <c r="E565" s="842"/>
      <c r="F565" s="842"/>
      <c r="G565" s="842"/>
      <c r="H565" s="854"/>
      <c r="I565" s="843"/>
      <c r="J565" s="501"/>
    </row>
    <row r="566" spans="1:10" ht="18">
      <c r="A566" s="401"/>
      <c r="B566" s="494" t="s">
        <v>373</v>
      </c>
      <c r="C566" s="843"/>
      <c r="D566" s="840"/>
      <c r="E566" s="842"/>
      <c r="F566" s="842"/>
      <c r="G566" s="842"/>
      <c r="H566" s="854"/>
      <c r="I566" s="843"/>
      <c r="J566" s="501"/>
    </row>
    <row r="567" spans="1:10" ht="18">
      <c r="A567" s="401"/>
      <c r="B567" s="494" t="s">
        <v>299</v>
      </c>
      <c r="C567" s="843"/>
      <c r="D567" s="840"/>
      <c r="E567" s="842"/>
      <c r="F567" s="842"/>
      <c r="G567" s="842"/>
      <c r="H567" s="854"/>
      <c r="I567" s="843"/>
      <c r="J567" s="501"/>
    </row>
    <row r="568" spans="1:10" ht="18">
      <c r="A568" s="401">
        <v>2.25</v>
      </c>
      <c r="B568" s="494" t="s">
        <v>374</v>
      </c>
      <c r="C568" s="843"/>
      <c r="D568" s="840"/>
      <c r="E568" s="842"/>
      <c r="F568" s="842"/>
      <c r="G568" s="842"/>
      <c r="H568" s="854"/>
      <c r="I568" s="843"/>
      <c r="J568" s="501"/>
    </row>
    <row r="569" spans="1:10" ht="18">
      <c r="A569" s="401"/>
      <c r="B569" s="494" t="s">
        <v>299</v>
      </c>
      <c r="C569" s="843"/>
      <c r="D569" s="840" t="s">
        <v>2</v>
      </c>
      <c r="E569" s="842"/>
      <c r="F569" s="842"/>
      <c r="G569" s="842"/>
      <c r="H569" s="854"/>
      <c r="I569" s="843"/>
      <c r="J569" s="501"/>
    </row>
    <row r="570" spans="1:10" ht="18">
      <c r="A570" s="401"/>
      <c r="B570" s="494" t="s">
        <v>294</v>
      </c>
      <c r="C570" s="843"/>
      <c r="D570" s="840" t="s">
        <v>2</v>
      </c>
      <c r="E570" s="842"/>
      <c r="F570" s="842"/>
      <c r="G570" s="842"/>
      <c r="H570" s="854"/>
      <c r="I570" s="843"/>
      <c r="J570" s="501"/>
    </row>
    <row r="571" spans="1:10" ht="18">
      <c r="A571" s="401">
        <v>2.2599999999999998</v>
      </c>
      <c r="B571" s="494" t="s">
        <v>375</v>
      </c>
      <c r="C571" s="843"/>
      <c r="D571" s="840"/>
      <c r="E571" s="842"/>
      <c r="F571" s="842"/>
      <c r="G571" s="842"/>
      <c r="H571" s="854"/>
      <c r="I571" s="843"/>
      <c r="J571" s="501"/>
    </row>
    <row r="572" spans="1:10" ht="18">
      <c r="A572" s="401"/>
      <c r="B572" s="494" t="s">
        <v>299</v>
      </c>
      <c r="C572" s="843"/>
      <c r="D572" s="840" t="s">
        <v>2</v>
      </c>
      <c r="E572" s="842"/>
      <c r="F572" s="842"/>
      <c r="G572" s="842"/>
      <c r="H572" s="854"/>
      <c r="I572" s="843"/>
      <c r="J572" s="501"/>
    </row>
    <row r="573" spans="1:10" ht="18">
      <c r="A573" s="401"/>
      <c r="B573" s="494" t="s">
        <v>294</v>
      </c>
      <c r="C573" s="843"/>
      <c r="D573" s="840" t="s">
        <v>2</v>
      </c>
      <c r="E573" s="842"/>
      <c r="F573" s="842"/>
      <c r="G573" s="842"/>
      <c r="H573" s="854"/>
      <c r="I573" s="843"/>
      <c r="J573" s="501"/>
    </row>
    <row r="574" spans="1:10" ht="18">
      <c r="A574" s="418">
        <v>2.27</v>
      </c>
      <c r="B574" s="487" t="s">
        <v>343</v>
      </c>
      <c r="C574" s="854"/>
      <c r="D574" s="840" t="s">
        <v>1</v>
      </c>
      <c r="E574" s="842"/>
      <c r="F574" s="845"/>
      <c r="G574" s="501"/>
      <c r="H574" s="845"/>
      <c r="I574" s="847"/>
      <c r="J574" s="501"/>
    </row>
    <row r="575" spans="1:10" ht="18">
      <c r="A575" s="418"/>
      <c r="B575" s="487" t="s">
        <v>376</v>
      </c>
      <c r="C575" s="854"/>
      <c r="D575" s="841"/>
      <c r="E575" s="842"/>
      <c r="F575" s="845"/>
      <c r="G575" s="842"/>
      <c r="H575" s="845"/>
      <c r="I575" s="847"/>
      <c r="J575" s="501"/>
    </row>
    <row r="576" spans="1:10" ht="18">
      <c r="A576" s="418"/>
      <c r="B576" s="487" t="s">
        <v>345</v>
      </c>
      <c r="C576" s="854"/>
      <c r="D576" s="841"/>
      <c r="E576" s="842"/>
      <c r="F576" s="845"/>
      <c r="G576" s="842"/>
      <c r="H576" s="845"/>
      <c r="I576" s="847"/>
      <c r="J576" s="501"/>
    </row>
    <row r="577" spans="1:10" ht="18">
      <c r="A577" s="418">
        <v>2.2799999999999998</v>
      </c>
      <c r="B577" s="494" t="s">
        <v>377</v>
      </c>
      <c r="C577" s="843"/>
      <c r="D577" s="840" t="s">
        <v>1</v>
      </c>
      <c r="E577" s="842"/>
      <c r="F577" s="845"/>
      <c r="G577" s="501"/>
      <c r="H577" s="845"/>
      <c r="I577" s="847"/>
      <c r="J577" s="501"/>
    </row>
    <row r="578" spans="1:10" ht="18">
      <c r="A578" s="418"/>
      <c r="B578" s="494" t="s">
        <v>378</v>
      </c>
      <c r="C578" s="843"/>
      <c r="D578" s="840"/>
      <c r="E578" s="842"/>
      <c r="F578" s="845"/>
      <c r="G578" s="842"/>
      <c r="H578" s="845"/>
      <c r="I578" s="847"/>
      <c r="J578" s="501"/>
    </row>
    <row r="579" spans="1:10" ht="18">
      <c r="A579" s="493">
        <v>2.29</v>
      </c>
      <c r="B579" s="494" t="s">
        <v>379</v>
      </c>
      <c r="C579" s="843"/>
      <c r="D579" s="840" t="s">
        <v>1</v>
      </c>
      <c r="E579" s="869"/>
      <c r="F579" s="867"/>
      <c r="G579" s="872"/>
      <c r="H579" s="867"/>
      <c r="I579" s="868"/>
      <c r="J579" s="501"/>
    </row>
    <row r="580" spans="1:10" ht="18">
      <c r="A580" s="493"/>
      <c r="B580" s="494" t="s">
        <v>380</v>
      </c>
      <c r="C580" s="877"/>
      <c r="D580" s="840"/>
      <c r="E580" s="869"/>
      <c r="F580" s="869"/>
      <c r="G580" s="869"/>
      <c r="H580" s="965"/>
      <c r="I580" s="873"/>
      <c r="J580" s="501"/>
    </row>
    <row r="581" spans="1:10" ht="18">
      <c r="A581" s="493"/>
      <c r="B581" s="494"/>
      <c r="C581" s="877"/>
      <c r="D581" s="840"/>
      <c r="E581" s="869"/>
      <c r="F581" s="869"/>
      <c r="G581" s="869"/>
      <c r="H581" s="965"/>
      <c r="I581" s="873"/>
      <c r="J581" s="501"/>
    </row>
    <row r="582" spans="1:10" ht="18">
      <c r="A582" s="495"/>
      <c r="B582" s="496" t="s">
        <v>346</v>
      </c>
      <c r="C582" s="865"/>
      <c r="D582" s="497"/>
      <c r="E582" s="498"/>
      <c r="F582" s="499"/>
      <c r="G582" s="499"/>
      <c r="H582" s="499"/>
      <c r="I582" s="499"/>
      <c r="J582" s="500"/>
    </row>
    <row r="583" spans="1:10" ht="18">
      <c r="A583" s="502">
        <v>3</v>
      </c>
      <c r="B583" s="397" t="s">
        <v>381</v>
      </c>
      <c r="C583" s="877"/>
      <c r="D583" s="840"/>
      <c r="E583" s="869"/>
      <c r="F583" s="869"/>
      <c r="G583" s="869"/>
      <c r="H583" s="965"/>
      <c r="I583" s="873"/>
      <c r="J583" s="842"/>
    </row>
    <row r="584" spans="1:10" ht="18">
      <c r="A584" s="503">
        <v>3.1</v>
      </c>
      <c r="B584" s="397" t="s">
        <v>382</v>
      </c>
      <c r="C584" s="877"/>
      <c r="D584" s="840"/>
      <c r="E584" s="869"/>
      <c r="F584" s="869"/>
      <c r="G584" s="869"/>
      <c r="H584" s="965"/>
      <c r="I584" s="873"/>
      <c r="J584" s="842"/>
    </row>
    <row r="585" spans="1:10" ht="18">
      <c r="A585" s="840"/>
      <c r="B585" s="494" t="s">
        <v>383</v>
      </c>
      <c r="C585" s="843"/>
      <c r="D585" s="840" t="s">
        <v>384</v>
      </c>
      <c r="E585" s="869"/>
      <c r="F585" s="869"/>
      <c r="G585" s="869"/>
      <c r="H585" s="965"/>
      <c r="I585" s="868"/>
      <c r="J585" s="842"/>
    </row>
    <row r="586" spans="1:10" ht="18">
      <c r="A586" s="840"/>
      <c r="B586" s="494" t="s">
        <v>385</v>
      </c>
      <c r="C586" s="843"/>
      <c r="D586" s="840" t="s">
        <v>384</v>
      </c>
      <c r="E586" s="869"/>
      <c r="F586" s="869"/>
      <c r="G586" s="869"/>
      <c r="H586" s="965"/>
      <c r="I586" s="868"/>
      <c r="J586" s="842"/>
    </row>
    <row r="587" spans="1:10" ht="18">
      <c r="A587" s="840"/>
      <c r="B587" s="494" t="s">
        <v>386</v>
      </c>
      <c r="C587" s="843"/>
      <c r="D587" s="840" t="s">
        <v>387</v>
      </c>
      <c r="E587" s="869"/>
      <c r="F587" s="869"/>
      <c r="G587" s="869"/>
      <c r="H587" s="965"/>
      <c r="I587" s="868"/>
      <c r="J587" s="422"/>
    </row>
    <row r="588" spans="1:10" ht="18">
      <c r="A588" s="840"/>
      <c r="B588" s="494" t="s">
        <v>388</v>
      </c>
      <c r="C588" s="843"/>
      <c r="D588" s="840" t="s">
        <v>387</v>
      </c>
      <c r="E588" s="869"/>
      <c r="F588" s="869"/>
      <c r="G588" s="869"/>
      <c r="H588" s="965"/>
      <c r="I588" s="868"/>
      <c r="J588" s="422"/>
    </row>
    <row r="589" spans="1:10" ht="18">
      <c r="A589" s="840"/>
      <c r="B589" s="504" t="s">
        <v>389</v>
      </c>
      <c r="C589" s="843"/>
      <c r="D589" s="840" t="s">
        <v>387</v>
      </c>
      <c r="E589" s="869"/>
      <c r="F589" s="869"/>
      <c r="G589" s="869"/>
      <c r="H589" s="965"/>
      <c r="I589" s="868"/>
      <c r="J589" s="422"/>
    </row>
    <row r="590" spans="1:10" ht="18">
      <c r="A590" s="840"/>
      <c r="B590" s="494" t="s">
        <v>390</v>
      </c>
      <c r="C590" s="843"/>
      <c r="D590" s="840" t="s">
        <v>2</v>
      </c>
      <c r="E590" s="869"/>
      <c r="F590" s="869"/>
      <c r="G590" s="869"/>
      <c r="H590" s="965"/>
      <c r="I590" s="868"/>
      <c r="J590" s="422"/>
    </row>
    <row r="591" spans="1:10" ht="18">
      <c r="A591" s="840"/>
      <c r="B591" s="494" t="s">
        <v>391</v>
      </c>
      <c r="C591" s="843"/>
      <c r="D591" s="840" t="s">
        <v>387</v>
      </c>
      <c r="E591" s="869"/>
      <c r="F591" s="869"/>
      <c r="G591" s="869"/>
      <c r="H591" s="965"/>
      <c r="I591" s="868"/>
      <c r="J591" s="422"/>
    </row>
    <row r="592" spans="1:10" ht="18">
      <c r="A592" s="840"/>
      <c r="B592" s="494" t="s">
        <v>392</v>
      </c>
      <c r="C592" s="843"/>
      <c r="D592" s="840" t="s">
        <v>387</v>
      </c>
      <c r="E592" s="869"/>
      <c r="F592" s="869"/>
      <c r="G592" s="869"/>
      <c r="H592" s="965"/>
      <c r="I592" s="868"/>
      <c r="J592" s="422"/>
    </row>
    <row r="593" spans="1:10" ht="18">
      <c r="A593" s="840"/>
      <c r="B593" s="494" t="s">
        <v>393</v>
      </c>
      <c r="C593" s="843"/>
      <c r="D593" s="840" t="s">
        <v>387</v>
      </c>
      <c r="E593" s="869"/>
      <c r="F593" s="869"/>
      <c r="G593" s="869"/>
      <c r="H593" s="965"/>
      <c r="I593" s="868"/>
      <c r="J593" s="422"/>
    </row>
    <row r="594" spans="1:10" ht="18">
      <c r="A594" s="840"/>
      <c r="B594" s="494" t="s">
        <v>394</v>
      </c>
      <c r="C594" s="843"/>
      <c r="D594" s="840" t="s">
        <v>387</v>
      </c>
      <c r="E594" s="869"/>
      <c r="F594" s="869"/>
      <c r="G594" s="869"/>
      <c r="H594" s="965"/>
      <c r="I594" s="868"/>
      <c r="J594" s="422"/>
    </row>
    <row r="595" spans="1:10" ht="18">
      <c r="A595" s="840"/>
      <c r="B595" s="494" t="s">
        <v>395</v>
      </c>
      <c r="C595" s="843"/>
      <c r="D595" s="840" t="s">
        <v>2</v>
      </c>
      <c r="E595" s="869"/>
      <c r="F595" s="869"/>
      <c r="G595" s="869"/>
      <c r="H595" s="965"/>
      <c r="I595" s="868"/>
      <c r="J595" s="422"/>
    </row>
    <row r="596" spans="1:10" ht="18">
      <c r="A596" s="840"/>
      <c r="B596" s="494" t="s">
        <v>396</v>
      </c>
      <c r="C596" s="843"/>
      <c r="D596" s="840" t="s">
        <v>2</v>
      </c>
      <c r="E596" s="869"/>
      <c r="F596" s="869"/>
      <c r="G596" s="869"/>
      <c r="H596" s="965"/>
      <c r="I596" s="868"/>
      <c r="J596" s="422"/>
    </row>
    <row r="597" spans="1:10" ht="18">
      <c r="A597" s="840"/>
      <c r="B597" s="494" t="s">
        <v>397</v>
      </c>
      <c r="C597" s="843"/>
      <c r="D597" s="840" t="s">
        <v>387</v>
      </c>
      <c r="E597" s="869"/>
      <c r="F597" s="869"/>
      <c r="G597" s="869"/>
      <c r="H597" s="965"/>
      <c r="I597" s="868"/>
      <c r="J597" s="422"/>
    </row>
    <row r="598" spans="1:10" ht="18">
      <c r="A598" s="840"/>
      <c r="B598" s="494" t="s">
        <v>398</v>
      </c>
      <c r="C598" s="843"/>
      <c r="D598" s="840" t="s">
        <v>387</v>
      </c>
      <c r="E598" s="869"/>
      <c r="F598" s="869"/>
      <c r="G598" s="869"/>
      <c r="H598" s="965"/>
      <c r="I598" s="868"/>
      <c r="J598" s="422"/>
    </row>
    <row r="599" spans="1:10" ht="18">
      <c r="A599" s="840"/>
      <c r="B599" s="494" t="s">
        <v>399</v>
      </c>
      <c r="C599" s="843"/>
      <c r="D599" s="840" t="s">
        <v>387</v>
      </c>
      <c r="E599" s="869"/>
      <c r="F599" s="869"/>
      <c r="G599" s="869"/>
      <c r="H599" s="965"/>
      <c r="I599" s="868"/>
      <c r="J599" s="422"/>
    </row>
    <row r="600" spans="1:10" ht="18">
      <c r="A600" s="840"/>
      <c r="B600" s="494" t="s">
        <v>400</v>
      </c>
      <c r="C600" s="843"/>
      <c r="D600" s="840" t="s">
        <v>387</v>
      </c>
      <c r="E600" s="869"/>
      <c r="F600" s="869"/>
      <c r="G600" s="869"/>
      <c r="H600" s="965"/>
      <c r="I600" s="868"/>
      <c r="J600" s="422"/>
    </row>
    <row r="601" spans="1:10" ht="18">
      <c r="A601" s="840"/>
      <c r="B601" s="494" t="s">
        <v>401</v>
      </c>
      <c r="C601" s="843"/>
      <c r="D601" s="840" t="s">
        <v>387</v>
      </c>
      <c r="E601" s="869"/>
      <c r="F601" s="869"/>
      <c r="G601" s="869"/>
      <c r="H601" s="965"/>
      <c r="I601" s="868"/>
      <c r="J601" s="422"/>
    </row>
    <row r="602" spans="1:10" ht="18">
      <c r="A602" s="840"/>
      <c r="B602" s="494" t="s">
        <v>402</v>
      </c>
      <c r="C602" s="843"/>
      <c r="D602" s="840" t="s">
        <v>3</v>
      </c>
      <c r="E602" s="869"/>
      <c r="F602" s="869"/>
      <c r="G602" s="869"/>
      <c r="H602" s="965"/>
      <c r="I602" s="868"/>
      <c r="J602" s="422"/>
    </row>
    <row r="603" spans="1:10" ht="18">
      <c r="A603" s="840"/>
      <c r="B603" s="494" t="s">
        <v>403</v>
      </c>
      <c r="C603" s="843"/>
      <c r="D603" s="840" t="s">
        <v>3</v>
      </c>
      <c r="E603" s="869"/>
      <c r="F603" s="869"/>
      <c r="G603" s="869"/>
      <c r="H603" s="965"/>
      <c r="I603" s="868"/>
      <c r="J603" s="422"/>
    </row>
    <row r="604" spans="1:10" ht="18">
      <c r="A604" s="840"/>
      <c r="B604" s="494" t="s">
        <v>404</v>
      </c>
      <c r="C604" s="843"/>
      <c r="D604" s="840" t="s">
        <v>3</v>
      </c>
      <c r="E604" s="869"/>
      <c r="F604" s="869"/>
      <c r="G604" s="869"/>
      <c r="H604" s="965"/>
      <c r="I604" s="868"/>
      <c r="J604" s="422"/>
    </row>
    <row r="605" spans="1:10" ht="18">
      <c r="A605" s="840"/>
      <c r="B605" s="494" t="s">
        <v>405</v>
      </c>
      <c r="C605" s="843"/>
      <c r="D605" s="840" t="s">
        <v>2</v>
      </c>
      <c r="E605" s="869"/>
      <c r="F605" s="869"/>
      <c r="G605" s="869"/>
      <c r="H605" s="965"/>
      <c r="I605" s="868"/>
      <c r="J605" s="422"/>
    </row>
    <row r="606" spans="1:10" ht="18">
      <c r="A606" s="840"/>
      <c r="B606" s="494" t="s">
        <v>406</v>
      </c>
      <c r="C606" s="843"/>
      <c r="D606" s="840" t="s">
        <v>3</v>
      </c>
      <c r="E606" s="869"/>
      <c r="F606" s="869"/>
      <c r="G606" s="869"/>
      <c r="H606" s="965"/>
      <c r="I606" s="868"/>
      <c r="J606" s="422"/>
    </row>
    <row r="607" spans="1:10" ht="18">
      <c r="A607" s="840"/>
      <c r="B607" s="494" t="s">
        <v>407</v>
      </c>
      <c r="C607" s="843"/>
      <c r="D607" s="840" t="s">
        <v>3</v>
      </c>
      <c r="E607" s="869"/>
      <c r="F607" s="869"/>
      <c r="G607" s="869"/>
      <c r="H607" s="965"/>
      <c r="I607" s="868"/>
      <c r="J607" s="422"/>
    </row>
    <row r="608" spans="1:10" ht="18">
      <c r="A608" s="840"/>
      <c r="B608" s="494" t="s">
        <v>408</v>
      </c>
      <c r="C608" s="843"/>
      <c r="D608" s="840" t="s">
        <v>3</v>
      </c>
      <c r="E608" s="869"/>
      <c r="F608" s="869"/>
      <c r="G608" s="869"/>
      <c r="H608" s="965"/>
      <c r="I608" s="868"/>
      <c r="J608" s="422"/>
    </row>
    <row r="609" spans="1:10" ht="18">
      <c r="A609" s="840"/>
      <c r="B609" s="494" t="s">
        <v>409</v>
      </c>
      <c r="C609" s="843"/>
      <c r="D609" s="840" t="s">
        <v>3</v>
      </c>
      <c r="E609" s="869"/>
      <c r="F609" s="869"/>
      <c r="G609" s="869"/>
      <c r="H609" s="965"/>
      <c r="I609" s="868"/>
      <c r="J609" s="422"/>
    </row>
    <row r="610" spans="1:10" ht="18">
      <c r="A610" s="840"/>
      <c r="B610" s="494" t="s">
        <v>410</v>
      </c>
      <c r="C610" s="843"/>
      <c r="D610" s="840" t="s">
        <v>3</v>
      </c>
      <c r="E610" s="869"/>
      <c r="F610" s="876"/>
      <c r="G610" s="869"/>
      <c r="H610" s="965"/>
      <c r="I610" s="868"/>
      <c r="J610" s="422"/>
    </row>
    <row r="611" spans="1:10" ht="18">
      <c r="A611" s="503">
        <v>3.2</v>
      </c>
      <c r="B611" s="397" t="s">
        <v>411</v>
      </c>
      <c r="C611" s="877"/>
      <c r="D611" s="840"/>
      <c r="E611" s="869"/>
      <c r="F611" s="869"/>
      <c r="G611" s="869"/>
      <c r="H611" s="869"/>
      <c r="I611" s="869"/>
      <c r="J611" s="422"/>
    </row>
    <row r="612" spans="1:10" ht="18">
      <c r="A612" s="840"/>
      <c r="B612" s="494" t="s">
        <v>383</v>
      </c>
      <c r="C612" s="843"/>
      <c r="D612" s="840" t="s">
        <v>384</v>
      </c>
      <c r="E612" s="869"/>
      <c r="F612" s="869"/>
      <c r="G612" s="869"/>
      <c r="H612" s="965"/>
      <c r="I612" s="868"/>
      <c r="J612" s="505"/>
    </row>
    <row r="613" spans="1:10" ht="18">
      <c r="A613" s="840"/>
      <c r="B613" s="494" t="s">
        <v>385</v>
      </c>
      <c r="C613" s="843"/>
      <c r="D613" s="840" t="s">
        <v>384</v>
      </c>
      <c r="E613" s="869"/>
      <c r="F613" s="869"/>
      <c r="G613" s="869"/>
      <c r="H613" s="965"/>
      <c r="I613" s="868"/>
      <c r="J613" s="505"/>
    </row>
    <row r="614" spans="1:10" ht="18">
      <c r="A614" s="840"/>
      <c r="B614" s="494" t="s">
        <v>386</v>
      </c>
      <c r="C614" s="843"/>
      <c r="D614" s="840" t="s">
        <v>387</v>
      </c>
      <c r="E614" s="869"/>
      <c r="F614" s="869"/>
      <c r="G614" s="869"/>
      <c r="H614" s="965"/>
      <c r="I614" s="868"/>
      <c r="J614" s="505"/>
    </row>
    <row r="615" spans="1:10" ht="18">
      <c r="A615" s="840"/>
      <c r="B615" s="494" t="s">
        <v>388</v>
      </c>
      <c r="C615" s="843"/>
      <c r="D615" s="840" t="s">
        <v>387</v>
      </c>
      <c r="E615" s="869"/>
      <c r="F615" s="869"/>
      <c r="G615" s="869"/>
      <c r="H615" s="965"/>
      <c r="I615" s="868"/>
      <c r="J615" s="505"/>
    </row>
    <row r="616" spans="1:10" ht="18">
      <c r="A616" s="840"/>
      <c r="B616" s="504" t="s">
        <v>389</v>
      </c>
      <c r="C616" s="843"/>
      <c r="D616" s="840" t="s">
        <v>387</v>
      </c>
      <c r="E616" s="869"/>
      <c r="F616" s="869"/>
      <c r="G616" s="869"/>
      <c r="H616" s="965"/>
      <c r="I616" s="868"/>
      <c r="J616" s="505"/>
    </row>
    <row r="617" spans="1:10" ht="18">
      <c r="A617" s="840"/>
      <c r="B617" s="494" t="s">
        <v>390</v>
      </c>
      <c r="C617" s="843"/>
      <c r="D617" s="840" t="s">
        <v>2</v>
      </c>
      <c r="E617" s="869"/>
      <c r="F617" s="869"/>
      <c r="G617" s="869"/>
      <c r="H617" s="965"/>
      <c r="I617" s="868"/>
      <c r="J617" s="505"/>
    </row>
    <row r="618" spans="1:10" ht="18">
      <c r="A618" s="840"/>
      <c r="B618" s="494" t="s">
        <v>391</v>
      </c>
      <c r="C618" s="843"/>
      <c r="D618" s="840" t="s">
        <v>387</v>
      </c>
      <c r="E618" s="869"/>
      <c r="F618" s="869"/>
      <c r="G618" s="869"/>
      <c r="H618" s="965"/>
      <c r="I618" s="868"/>
      <c r="J618" s="505"/>
    </row>
    <row r="619" spans="1:10" ht="18">
      <c r="A619" s="840"/>
      <c r="B619" s="494" t="s">
        <v>392</v>
      </c>
      <c r="C619" s="843"/>
      <c r="D619" s="840" t="s">
        <v>387</v>
      </c>
      <c r="E619" s="869"/>
      <c r="F619" s="869"/>
      <c r="G619" s="869"/>
      <c r="H619" s="965"/>
      <c r="I619" s="868"/>
      <c r="J619" s="505"/>
    </row>
    <row r="620" spans="1:10" ht="18">
      <c r="A620" s="840"/>
      <c r="B620" s="494" t="s">
        <v>393</v>
      </c>
      <c r="C620" s="843"/>
      <c r="D620" s="840" t="s">
        <v>387</v>
      </c>
      <c r="E620" s="869"/>
      <c r="F620" s="869"/>
      <c r="G620" s="869"/>
      <c r="H620" s="965"/>
      <c r="I620" s="868"/>
      <c r="J620" s="505"/>
    </row>
    <row r="621" spans="1:10" ht="18">
      <c r="A621" s="840"/>
      <c r="B621" s="494" t="s">
        <v>394</v>
      </c>
      <c r="C621" s="843"/>
      <c r="D621" s="840" t="s">
        <v>387</v>
      </c>
      <c r="E621" s="869"/>
      <c r="F621" s="869"/>
      <c r="G621" s="869"/>
      <c r="H621" s="965"/>
      <c r="I621" s="868"/>
      <c r="J621" s="505"/>
    </row>
    <row r="622" spans="1:10" ht="18">
      <c r="A622" s="840"/>
      <c r="B622" s="494" t="s">
        <v>395</v>
      </c>
      <c r="C622" s="843"/>
      <c r="D622" s="840" t="s">
        <v>2</v>
      </c>
      <c r="E622" s="869"/>
      <c r="F622" s="869"/>
      <c r="G622" s="869"/>
      <c r="H622" s="965"/>
      <c r="I622" s="868"/>
      <c r="J622" s="505"/>
    </row>
    <row r="623" spans="1:10" ht="18">
      <c r="A623" s="840"/>
      <c r="B623" s="494" t="s">
        <v>396</v>
      </c>
      <c r="C623" s="843"/>
      <c r="D623" s="840" t="s">
        <v>2</v>
      </c>
      <c r="E623" s="869"/>
      <c r="F623" s="869"/>
      <c r="G623" s="869"/>
      <c r="H623" s="965"/>
      <c r="I623" s="868"/>
      <c r="J623" s="505"/>
    </row>
    <row r="624" spans="1:10" ht="18">
      <c r="A624" s="840"/>
      <c r="B624" s="494" t="s">
        <v>397</v>
      </c>
      <c r="C624" s="843"/>
      <c r="D624" s="840" t="s">
        <v>387</v>
      </c>
      <c r="E624" s="869"/>
      <c r="F624" s="869"/>
      <c r="G624" s="869"/>
      <c r="H624" s="965"/>
      <c r="I624" s="868"/>
      <c r="J624" s="505"/>
    </row>
    <row r="625" spans="1:10" ht="18">
      <c r="A625" s="840"/>
      <c r="B625" s="494" t="s">
        <v>398</v>
      </c>
      <c r="C625" s="843"/>
      <c r="D625" s="840" t="s">
        <v>387</v>
      </c>
      <c r="E625" s="869"/>
      <c r="F625" s="869"/>
      <c r="G625" s="869"/>
      <c r="H625" s="965"/>
      <c r="I625" s="868"/>
      <c r="J625" s="505"/>
    </row>
    <row r="626" spans="1:10" ht="18">
      <c r="A626" s="840"/>
      <c r="B626" s="494" t="s">
        <v>400</v>
      </c>
      <c r="C626" s="843"/>
      <c r="D626" s="840" t="s">
        <v>387</v>
      </c>
      <c r="E626" s="869"/>
      <c r="F626" s="869"/>
      <c r="G626" s="869"/>
      <c r="H626" s="965"/>
      <c r="I626" s="868"/>
      <c r="J626" s="505"/>
    </row>
    <row r="627" spans="1:10" ht="18">
      <c r="A627" s="840"/>
      <c r="B627" s="494" t="s">
        <v>401</v>
      </c>
      <c r="C627" s="843"/>
      <c r="D627" s="840" t="s">
        <v>387</v>
      </c>
      <c r="E627" s="869"/>
      <c r="F627" s="869"/>
      <c r="G627" s="869"/>
      <c r="H627" s="965"/>
      <c r="I627" s="868"/>
      <c r="J627" s="505"/>
    </row>
    <row r="628" spans="1:10" ht="18">
      <c r="A628" s="840"/>
      <c r="B628" s="494" t="s">
        <v>402</v>
      </c>
      <c r="C628" s="843"/>
      <c r="D628" s="840" t="s">
        <v>3</v>
      </c>
      <c r="E628" s="869"/>
      <c r="F628" s="869"/>
      <c r="G628" s="869"/>
      <c r="H628" s="965"/>
      <c r="I628" s="868"/>
      <c r="J628" s="505"/>
    </row>
    <row r="629" spans="1:10" ht="18">
      <c r="A629" s="840"/>
      <c r="B629" s="494" t="s">
        <v>403</v>
      </c>
      <c r="C629" s="843"/>
      <c r="D629" s="840" t="s">
        <v>3</v>
      </c>
      <c r="E629" s="869"/>
      <c r="F629" s="869"/>
      <c r="G629" s="869"/>
      <c r="H629" s="965"/>
      <c r="I629" s="868"/>
      <c r="J629" s="505"/>
    </row>
    <row r="630" spans="1:10" ht="18">
      <c r="A630" s="840"/>
      <c r="B630" s="494" t="s">
        <v>404</v>
      </c>
      <c r="C630" s="843"/>
      <c r="D630" s="840" t="s">
        <v>3</v>
      </c>
      <c r="E630" s="869"/>
      <c r="F630" s="869"/>
      <c r="G630" s="869"/>
      <c r="H630" s="965"/>
      <c r="I630" s="868"/>
      <c r="J630" s="505"/>
    </row>
    <row r="631" spans="1:10" ht="18">
      <c r="A631" s="840"/>
      <c r="B631" s="494" t="s">
        <v>405</v>
      </c>
      <c r="C631" s="843"/>
      <c r="D631" s="840" t="s">
        <v>2</v>
      </c>
      <c r="E631" s="869"/>
      <c r="F631" s="869"/>
      <c r="G631" s="869"/>
      <c r="H631" s="965"/>
      <c r="I631" s="868"/>
      <c r="J631" s="505"/>
    </row>
    <row r="632" spans="1:10" ht="18">
      <c r="A632" s="840"/>
      <c r="B632" s="494" t="s">
        <v>406</v>
      </c>
      <c r="C632" s="843"/>
      <c r="D632" s="840" t="s">
        <v>3</v>
      </c>
      <c r="E632" s="869"/>
      <c r="F632" s="869"/>
      <c r="G632" s="869"/>
      <c r="H632" s="965"/>
      <c r="I632" s="868"/>
      <c r="J632" s="505"/>
    </row>
    <row r="633" spans="1:10" ht="18">
      <c r="A633" s="840"/>
      <c r="B633" s="494" t="s">
        <v>407</v>
      </c>
      <c r="C633" s="843"/>
      <c r="D633" s="840" t="s">
        <v>3</v>
      </c>
      <c r="E633" s="869"/>
      <c r="F633" s="869"/>
      <c r="G633" s="869"/>
      <c r="H633" s="965"/>
      <c r="I633" s="868"/>
      <c r="J633" s="505"/>
    </row>
    <row r="634" spans="1:10" ht="18">
      <c r="A634" s="840"/>
      <c r="B634" s="494" t="s">
        <v>408</v>
      </c>
      <c r="C634" s="843"/>
      <c r="D634" s="840" t="s">
        <v>3</v>
      </c>
      <c r="E634" s="869"/>
      <c r="F634" s="869"/>
      <c r="G634" s="869"/>
      <c r="H634" s="965"/>
      <c r="I634" s="868"/>
      <c r="J634" s="505"/>
    </row>
    <row r="635" spans="1:10" ht="18">
      <c r="A635" s="840"/>
      <c r="B635" s="494" t="s">
        <v>409</v>
      </c>
      <c r="C635" s="843"/>
      <c r="D635" s="840" t="s">
        <v>3</v>
      </c>
      <c r="E635" s="869"/>
      <c r="F635" s="869"/>
      <c r="G635" s="869"/>
      <c r="H635" s="965"/>
      <c r="I635" s="868"/>
      <c r="J635" s="505"/>
    </row>
    <row r="636" spans="1:10" ht="18">
      <c r="A636" s="840"/>
      <c r="B636" s="494" t="s">
        <v>410</v>
      </c>
      <c r="C636" s="843"/>
      <c r="D636" s="840" t="s">
        <v>3</v>
      </c>
      <c r="E636" s="869"/>
      <c r="F636" s="876"/>
      <c r="G636" s="869"/>
      <c r="H636" s="965"/>
      <c r="I636" s="868"/>
      <c r="J636" s="505"/>
    </row>
    <row r="637" spans="1:10" ht="18">
      <c r="A637" s="503">
        <v>3.3</v>
      </c>
      <c r="B637" s="397" t="s">
        <v>412</v>
      </c>
      <c r="C637" s="877"/>
      <c r="D637" s="840"/>
      <c r="E637" s="869"/>
      <c r="F637" s="869"/>
      <c r="G637" s="869"/>
      <c r="H637" s="869"/>
      <c r="I637" s="869"/>
      <c r="J637" s="505"/>
    </row>
    <row r="638" spans="1:10" ht="18">
      <c r="A638" s="464"/>
      <c r="B638" s="494" t="s">
        <v>383</v>
      </c>
      <c r="C638" s="843"/>
      <c r="D638" s="840" t="s">
        <v>384</v>
      </c>
      <c r="E638" s="869"/>
      <c r="F638" s="869"/>
      <c r="G638" s="869"/>
      <c r="H638" s="965"/>
      <c r="I638" s="868"/>
      <c r="J638" s="505"/>
    </row>
    <row r="639" spans="1:10" ht="18">
      <c r="A639" s="429"/>
      <c r="B639" s="494" t="s">
        <v>385</v>
      </c>
      <c r="C639" s="843"/>
      <c r="D639" s="840" t="s">
        <v>384</v>
      </c>
      <c r="E639" s="869"/>
      <c r="F639" s="869"/>
      <c r="G639" s="869"/>
      <c r="H639" s="965"/>
      <c r="I639" s="868"/>
      <c r="J639" s="422"/>
    </row>
    <row r="640" spans="1:10" ht="18">
      <c r="A640" s="429"/>
      <c r="B640" s="494" t="s">
        <v>386</v>
      </c>
      <c r="C640" s="843"/>
      <c r="D640" s="840" t="s">
        <v>387</v>
      </c>
      <c r="E640" s="869"/>
      <c r="F640" s="869"/>
      <c r="G640" s="869"/>
      <c r="H640" s="965"/>
      <c r="I640" s="868"/>
      <c r="J640" s="422"/>
    </row>
    <row r="641" spans="1:10" ht="18">
      <c r="A641" s="422"/>
      <c r="B641" s="494" t="s">
        <v>388</v>
      </c>
      <c r="C641" s="843"/>
      <c r="D641" s="840" t="s">
        <v>387</v>
      </c>
      <c r="E641" s="869"/>
      <c r="F641" s="869"/>
      <c r="G641" s="869"/>
      <c r="H641" s="965"/>
      <c r="I641" s="868"/>
      <c r="J641" s="422"/>
    </row>
    <row r="642" spans="1:10" ht="18">
      <c r="A642" s="422"/>
      <c r="B642" s="504" t="s">
        <v>389</v>
      </c>
      <c r="C642" s="843"/>
      <c r="D642" s="840" t="s">
        <v>387</v>
      </c>
      <c r="E642" s="869"/>
      <c r="F642" s="869"/>
      <c r="G642" s="869"/>
      <c r="H642" s="965"/>
      <c r="I642" s="868"/>
      <c r="J642" s="422"/>
    </row>
    <row r="643" spans="1:10" ht="18">
      <c r="A643" s="422"/>
      <c r="B643" s="494" t="s">
        <v>413</v>
      </c>
      <c r="C643" s="843"/>
      <c r="D643" s="840" t="s">
        <v>2</v>
      </c>
      <c r="E643" s="869"/>
      <c r="F643" s="869"/>
      <c r="G643" s="869"/>
      <c r="H643" s="965"/>
      <c r="I643" s="868"/>
      <c r="J643" s="422"/>
    </row>
    <row r="644" spans="1:10" ht="18">
      <c r="A644" s="422"/>
      <c r="B644" s="494" t="s">
        <v>391</v>
      </c>
      <c r="C644" s="843"/>
      <c r="D644" s="840" t="s">
        <v>387</v>
      </c>
      <c r="E644" s="869"/>
      <c r="F644" s="869"/>
      <c r="G644" s="869"/>
      <c r="H644" s="965"/>
      <c r="I644" s="868"/>
      <c r="J644" s="422"/>
    </row>
    <row r="645" spans="1:10" ht="18">
      <c r="A645" s="422"/>
      <c r="B645" s="494" t="s">
        <v>392</v>
      </c>
      <c r="C645" s="843"/>
      <c r="D645" s="840" t="s">
        <v>387</v>
      </c>
      <c r="E645" s="869"/>
      <c r="F645" s="869"/>
      <c r="G645" s="869"/>
      <c r="H645" s="965"/>
      <c r="I645" s="868"/>
      <c r="J645" s="422"/>
    </row>
    <row r="646" spans="1:10" ht="18">
      <c r="A646" s="422"/>
      <c r="B646" s="494" t="s">
        <v>393</v>
      </c>
      <c r="C646" s="843"/>
      <c r="D646" s="840" t="s">
        <v>387</v>
      </c>
      <c r="E646" s="869"/>
      <c r="F646" s="869"/>
      <c r="G646" s="869"/>
      <c r="H646" s="965"/>
      <c r="I646" s="868"/>
      <c r="J646" s="422"/>
    </row>
    <row r="647" spans="1:10" ht="18">
      <c r="A647" s="422"/>
      <c r="B647" s="494" t="s">
        <v>394</v>
      </c>
      <c r="C647" s="843"/>
      <c r="D647" s="840" t="s">
        <v>387</v>
      </c>
      <c r="E647" s="869"/>
      <c r="F647" s="869"/>
      <c r="G647" s="869"/>
      <c r="H647" s="965"/>
      <c r="I647" s="868"/>
      <c r="J647" s="422"/>
    </row>
    <row r="648" spans="1:10" ht="18">
      <c r="A648" s="422"/>
      <c r="B648" s="494" t="s">
        <v>395</v>
      </c>
      <c r="C648" s="843"/>
      <c r="D648" s="840" t="s">
        <v>2</v>
      </c>
      <c r="E648" s="869"/>
      <c r="F648" s="869"/>
      <c r="G648" s="869"/>
      <c r="H648" s="965"/>
      <c r="I648" s="868"/>
      <c r="J648" s="422"/>
    </row>
    <row r="649" spans="1:10" ht="18">
      <c r="A649" s="422"/>
      <c r="B649" s="494" t="s">
        <v>396</v>
      </c>
      <c r="C649" s="843"/>
      <c r="D649" s="840" t="s">
        <v>2</v>
      </c>
      <c r="E649" s="869"/>
      <c r="F649" s="869"/>
      <c r="G649" s="869"/>
      <c r="H649" s="965"/>
      <c r="I649" s="868"/>
      <c r="J649" s="422"/>
    </row>
    <row r="650" spans="1:10" ht="18">
      <c r="A650" s="422"/>
      <c r="B650" s="494" t="s">
        <v>397</v>
      </c>
      <c r="C650" s="843"/>
      <c r="D650" s="840" t="s">
        <v>387</v>
      </c>
      <c r="E650" s="869"/>
      <c r="F650" s="869"/>
      <c r="G650" s="869"/>
      <c r="H650" s="965"/>
      <c r="I650" s="868"/>
      <c r="J650" s="422"/>
    </row>
    <row r="651" spans="1:10" ht="18">
      <c r="A651" s="422"/>
      <c r="B651" s="494" t="s">
        <v>398</v>
      </c>
      <c r="C651" s="843"/>
      <c r="D651" s="840" t="s">
        <v>387</v>
      </c>
      <c r="E651" s="869"/>
      <c r="F651" s="869"/>
      <c r="G651" s="869"/>
      <c r="H651" s="965"/>
      <c r="I651" s="868"/>
      <c r="J651" s="422"/>
    </row>
    <row r="652" spans="1:10" ht="18">
      <c r="A652" s="422"/>
      <c r="B652" s="494" t="s">
        <v>400</v>
      </c>
      <c r="C652" s="843"/>
      <c r="D652" s="840" t="s">
        <v>387</v>
      </c>
      <c r="E652" s="869"/>
      <c r="F652" s="869"/>
      <c r="G652" s="869"/>
      <c r="H652" s="965"/>
      <c r="I652" s="868"/>
      <c r="J652" s="422"/>
    </row>
    <row r="653" spans="1:10" ht="18">
      <c r="A653" s="422"/>
      <c r="B653" s="494" t="s">
        <v>401</v>
      </c>
      <c r="C653" s="843"/>
      <c r="D653" s="840" t="s">
        <v>387</v>
      </c>
      <c r="E653" s="869"/>
      <c r="F653" s="869"/>
      <c r="G653" s="869"/>
      <c r="H653" s="965"/>
      <c r="I653" s="868"/>
      <c r="J653" s="422"/>
    </row>
    <row r="654" spans="1:10" ht="18">
      <c r="A654" s="422"/>
      <c r="B654" s="494" t="s">
        <v>402</v>
      </c>
      <c r="C654" s="843"/>
      <c r="D654" s="840" t="s">
        <v>3</v>
      </c>
      <c r="E654" s="869"/>
      <c r="F654" s="869"/>
      <c r="G654" s="869"/>
      <c r="H654" s="965"/>
      <c r="I654" s="868"/>
      <c r="J654" s="422"/>
    </row>
    <row r="655" spans="1:10" ht="18">
      <c r="A655" s="422"/>
      <c r="B655" s="494" t="s">
        <v>403</v>
      </c>
      <c r="C655" s="843"/>
      <c r="D655" s="840" t="s">
        <v>3</v>
      </c>
      <c r="E655" s="869"/>
      <c r="F655" s="869"/>
      <c r="G655" s="869"/>
      <c r="H655" s="965"/>
      <c r="I655" s="868"/>
      <c r="J655" s="422"/>
    </row>
    <row r="656" spans="1:10" ht="18">
      <c r="A656" s="422"/>
      <c r="B656" s="494" t="s">
        <v>404</v>
      </c>
      <c r="C656" s="843"/>
      <c r="D656" s="840" t="s">
        <v>3</v>
      </c>
      <c r="E656" s="869"/>
      <c r="F656" s="869"/>
      <c r="G656" s="869"/>
      <c r="H656" s="965"/>
      <c r="I656" s="868"/>
      <c r="J656" s="422"/>
    </row>
    <row r="657" spans="1:10" ht="18">
      <c r="A657" s="422"/>
      <c r="B657" s="494" t="s">
        <v>405</v>
      </c>
      <c r="C657" s="843"/>
      <c r="D657" s="840" t="s">
        <v>2</v>
      </c>
      <c r="E657" s="869"/>
      <c r="F657" s="869"/>
      <c r="G657" s="869"/>
      <c r="H657" s="965"/>
      <c r="I657" s="868"/>
      <c r="J657" s="422"/>
    </row>
    <row r="658" spans="1:10" ht="18">
      <c r="A658" s="422"/>
      <c r="B658" s="494" t="s">
        <v>406</v>
      </c>
      <c r="C658" s="843"/>
      <c r="D658" s="840" t="s">
        <v>3</v>
      </c>
      <c r="E658" s="869"/>
      <c r="F658" s="869"/>
      <c r="G658" s="869"/>
      <c r="H658" s="965"/>
      <c r="I658" s="868"/>
      <c r="J658" s="422"/>
    </row>
    <row r="659" spans="1:10" ht="18">
      <c r="A659" s="422"/>
      <c r="B659" s="494" t="s">
        <v>407</v>
      </c>
      <c r="C659" s="843"/>
      <c r="D659" s="840" t="s">
        <v>3</v>
      </c>
      <c r="E659" s="869"/>
      <c r="F659" s="869"/>
      <c r="G659" s="869"/>
      <c r="H659" s="965"/>
      <c r="I659" s="868"/>
      <c r="J659" s="422"/>
    </row>
    <row r="660" spans="1:10" ht="18">
      <c r="A660" s="422"/>
      <c r="B660" s="494" t="s">
        <v>408</v>
      </c>
      <c r="C660" s="843"/>
      <c r="D660" s="840" t="s">
        <v>3</v>
      </c>
      <c r="E660" s="869"/>
      <c r="F660" s="869"/>
      <c r="G660" s="869"/>
      <c r="H660" s="965"/>
      <c r="I660" s="868"/>
      <c r="J660" s="422"/>
    </row>
    <row r="661" spans="1:10" ht="18">
      <c r="A661" s="422"/>
      <c r="B661" s="494" t="s">
        <v>409</v>
      </c>
      <c r="C661" s="843"/>
      <c r="D661" s="840" t="s">
        <v>3</v>
      </c>
      <c r="E661" s="869"/>
      <c r="F661" s="869"/>
      <c r="G661" s="869"/>
      <c r="H661" s="965"/>
      <c r="I661" s="868"/>
      <c r="J661" s="422"/>
    </row>
    <row r="662" spans="1:10" ht="18">
      <c r="A662" s="422"/>
      <c r="B662" s="494" t="s">
        <v>410</v>
      </c>
      <c r="C662" s="843"/>
      <c r="D662" s="840" t="s">
        <v>3</v>
      </c>
      <c r="E662" s="869"/>
      <c r="F662" s="876"/>
      <c r="G662" s="869"/>
      <c r="H662" s="965"/>
      <c r="I662" s="868"/>
      <c r="J662" s="422"/>
    </row>
    <row r="663" spans="1:10" ht="18">
      <c r="A663" s="503">
        <v>3.4</v>
      </c>
      <c r="B663" s="397" t="s">
        <v>414</v>
      </c>
      <c r="C663" s="877"/>
      <c r="D663" s="840"/>
      <c r="E663" s="869"/>
      <c r="F663" s="869"/>
      <c r="G663" s="869"/>
      <c r="H663" s="965"/>
      <c r="I663" s="873"/>
      <c r="J663" s="422"/>
    </row>
    <row r="664" spans="1:10" ht="18">
      <c r="A664" s="464"/>
      <c r="B664" s="494" t="s">
        <v>383</v>
      </c>
      <c r="C664" s="843"/>
      <c r="D664" s="840" t="s">
        <v>384</v>
      </c>
      <c r="E664" s="869"/>
      <c r="F664" s="869"/>
      <c r="G664" s="869"/>
      <c r="H664" s="965"/>
      <c r="I664" s="868"/>
      <c r="J664" s="422"/>
    </row>
    <row r="665" spans="1:10" ht="18">
      <c r="A665" s="429"/>
      <c r="B665" s="494" t="s">
        <v>385</v>
      </c>
      <c r="C665" s="843"/>
      <c r="D665" s="840" t="s">
        <v>384</v>
      </c>
      <c r="E665" s="869"/>
      <c r="F665" s="869"/>
      <c r="G665" s="869"/>
      <c r="H665" s="965"/>
      <c r="I665" s="868"/>
      <c r="J665" s="422"/>
    </row>
    <row r="666" spans="1:10" ht="18">
      <c r="A666" s="429"/>
      <c r="B666" s="494" t="s">
        <v>386</v>
      </c>
      <c r="C666" s="843"/>
      <c r="D666" s="840" t="s">
        <v>387</v>
      </c>
      <c r="E666" s="869"/>
      <c r="F666" s="869"/>
      <c r="G666" s="869"/>
      <c r="H666" s="965"/>
      <c r="I666" s="868"/>
      <c r="J666" s="422"/>
    </row>
    <row r="667" spans="1:10" ht="18">
      <c r="A667" s="422"/>
      <c r="B667" s="494" t="s">
        <v>388</v>
      </c>
      <c r="C667" s="843"/>
      <c r="D667" s="840" t="s">
        <v>387</v>
      </c>
      <c r="E667" s="869"/>
      <c r="F667" s="869"/>
      <c r="G667" s="869"/>
      <c r="H667" s="965"/>
      <c r="I667" s="868"/>
      <c r="J667" s="422"/>
    </row>
    <row r="668" spans="1:10" ht="18">
      <c r="A668" s="422"/>
      <c r="B668" s="504" t="s">
        <v>389</v>
      </c>
      <c r="C668" s="843"/>
      <c r="D668" s="840" t="s">
        <v>387</v>
      </c>
      <c r="E668" s="869"/>
      <c r="F668" s="869"/>
      <c r="G668" s="869"/>
      <c r="H668" s="965"/>
      <c r="I668" s="868"/>
      <c r="J668" s="422"/>
    </row>
    <row r="669" spans="1:10" ht="18">
      <c r="A669" s="422"/>
      <c r="B669" s="494" t="s">
        <v>390</v>
      </c>
      <c r="C669" s="843"/>
      <c r="D669" s="840" t="s">
        <v>2</v>
      </c>
      <c r="E669" s="869"/>
      <c r="F669" s="869"/>
      <c r="G669" s="869"/>
      <c r="H669" s="965"/>
      <c r="I669" s="868"/>
      <c r="J669" s="422"/>
    </row>
    <row r="670" spans="1:10" ht="18">
      <c r="A670" s="422"/>
      <c r="B670" s="494" t="s">
        <v>391</v>
      </c>
      <c r="C670" s="843"/>
      <c r="D670" s="840" t="s">
        <v>387</v>
      </c>
      <c r="E670" s="869"/>
      <c r="F670" s="869"/>
      <c r="G670" s="869"/>
      <c r="H670" s="965"/>
      <c r="I670" s="868"/>
      <c r="J670" s="422"/>
    </row>
    <row r="671" spans="1:10" ht="18">
      <c r="A671" s="422"/>
      <c r="B671" s="494" t="s">
        <v>392</v>
      </c>
      <c r="C671" s="843"/>
      <c r="D671" s="840" t="s">
        <v>387</v>
      </c>
      <c r="E671" s="869"/>
      <c r="F671" s="869"/>
      <c r="G671" s="869"/>
      <c r="H671" s="965"/>
      <c r="I671" s="868"/>
      <c r="J671" s="422"/>
    </row>
    <row r="672" spans="1:10" ht="18">
      <c r="A672" s="422"/>
      <c r="B672" s="494" t="s">
        <v>393</v>
      </c>
      <c r="C672" s="843"/>
      <c r="D672" s="840" t="s">
        <v>387</v>
      </c>
      <c r="E672" s="869"/>
      <c r="F672" s="869"/>
      <c r="G672" s="869"/>
      <c r="H672" s="965"/>
      <c r="I672" s="868"/>
      <c r="J672" s="422"/>
    </row>
    <row r="673" spans="1:10" ht="18">
      <c r="A673" s="422"/>
      <c r="B673" s="494" t="s">
        <v>394</v>
      </c>
      <c r="C673" s="843"/>
      <c r="D673" s="840" t="s">
        <v>387</v>
      </c>
      <c r="E673" s="869"/>
      <c r="F673" s="869"/>
      <c r="G673" s="869"/>
      <c r="H673" s="965"/>
      <c r="I673" s="868"/>
      <c r="J673" s="422"/>
    </row>
    <row r="674" spans="1:10" ht="18">
      <c r="A674" s="422"/>
      <c r="B674" s="494" t="s">
        <v>395</v>
      </c>
      <c r="C674" s="843"/>
      <c r="D674" s="840" t="s">
        <v>2</v>
      </c>
      <c r="E674" s="869"/>
      <c r="F674" s="869"/>
      <c r="G674" s="869"/>
      <c r="H674" s="965"/>
      <c r="I674" s="868"/>
      <c r="J674" s="422"/>
    </row>
    <row r="675" spans="1:10" ht="18">
      <c r="A675" s="422"/>
      <c r="B675" s="494" t="s">
        <v>396</v>
      </c>
      <c r="C675" s="843"/>
      <c r="D675" s="840" t="s">
        <v>2</v>
      </c>
      <c r="E675" s="869"/>
      <c r="F675" s="869"/>
      <c r="G675" s="869"/>
      <c r="H675" s="965"/>
      <c r="I675" s="868"/>
      <c r="J675" s="422"/>
    </row>
    <row r="676" spans="1:10" ht="18">
      <c r="A676" s="422"/>
      <c r="B676" s="494" t="s">
        <v>397</v>
      </c>
      <c r="C676" s="843"/>
      <c r="D676" s="840" t="s">
        <v>387</v>
      </c>
      <c r="E676" s="869"/>
      <c r="F676" s="869"/>
      <c r="G676" s="869"/>
      <c r="H676" s="965"/>
      <c r="I676" s="868"/>
      <c r="J676" s="422"/>
    </row>
    <row r="677" spans="1:10" ht="18">
      <c r="A677" s="422"/>
      <c r="B677" s="494" t="s">
        <v>398</v>
      </c>
      <c r="C677" s="843"/>
      <c r="D677" s="840" t="s">
        <v>387</v>
      </c>
      <c r="E677" s="869"/>
      <c r="F677" s="869"/>
      <c r="G677" s="869"/>
      <c r="H677" s="965"/>
      <c r="I677" s="868"/>
      <c r="J677" s="422"/>
    </row>
    <row r="678" spans="1:10" ht="18">
      <c r="A678" s="422"/>
      <c r="B678" s="494" t="s">
        <v>399</v>
      </c>
      <c r="C678" s="843"/>
      <c r="D678" s="840" t="s">
        <v>387</v>
      </c>
      <c r="E678" s="869"/>
      <c r="F678" s="869"/>
      <c r="G678" s="869"/>
      <c r="H678" s="965"/>
      <c r="I678" s="868"/>
      <c r="J678" s="422"/>
    </row>
    <row r="679" spans="1:10" ht="18">
      <c r="A679" s="422"/>
      <c r="B679" s="494" t="s">
        <v>400</v>
      </c>
      <c r="C679" s="843"/>
      <c r="D679" s="840" t="s">
        <v>387</v>
      </c>
      <c r="E679" s="869"/>
      <c r="F679" s="869"/>
      <c r="G679" s="869"/>
      <c r="H679" s="965"/>
      <c r="I679" s="868"/>
      <c r="J679" s="422"/>
    </row>
    <row r="680" spans="1:10" ht="18">
      <c r="A680" s="422"/>
      <c r="B680" s="494" t="s">
        <v>401</v>
      </c>
      <c r="C680" s="843"/>
      <c r="D680" s="840" t="s">
        <v>387</v>
      </c>
      <c r="E680" s="869"/>
      <c r="F680" s="869"/>
      <c r="G680" s="869"/>
      <c r="H680" s="965"/>
      <c r="I680" s="868"/>
      <c r="J680" s="422"/>
    </row>
    <row r="681" spans="1:10" ht="18">
      <c r="A681" s="422"/>
      <c r="B681" s="494" t="s">
        <v>402</v>
      </c>
      <c r="C681" s="843"/>
      <c r="D681" s="840" t="s">
        <v>3</v>
      </c>
      <c r="E681" s="869"/>
      <c r="F681" s="869"/>
      <c r="G681" s="869"/>
      <c r="H681" s="965"/>
      <c r="I681" s="868"/>
      <c r="J681" s="422"/>
    </row>
    <row r="682" spans="1:10" ht="18">
      <c r="A682" s="422"/>
      <c r="B682" s="494" t="s">
        <v>403</v>
      </c>
      <c r="C682" s="843"/>
      <c r="D682" s="840" t="s">
        <v>3</v>
      </c>
      <c r="E682" s="869"/>
      <c r="F682" s="869"/>
      <c r="G682" s="869"/>
      <c r="H682" s="965"/>
      <c r="I682" s="868"/>
      <c r="J682" s="422"/>
    </row>
    <row r="683" spans="1:10" ht="18">
      <c r="A683" s="422"/>
      <c r="B683" s="494" t="s">
        <v>404</v>
      </c>
      <c r="C683" s="843"/>
      <c r="D683" s="840" t="s">
        <v>3</v>
      </c>
      <c r="E683" s="869"/>
      <c r="F683" s="869"/>
      <c r="G683" s="869"/>
      <c r="H683" s="965"/>
      <c r="I683" s="868"/>
      <c r="J683" s="422"/>
    </row>
    <row r="684" spans="1:10" ht="18">
      <c r="A684" s="422"/>
      <c r="B684" s="494" t="s">
        <v>405</v>
      </c>
      <c r="C684" s="843"/>
      <c r="D684" s="840" t="s">
        <v>2</v>
      </c>
      <c r="E684" s="869"/>
      <c r="F684" s="869"/>
      <c r="G684" s="869"/>
      <c r="H684" s="965"/>
      <c r="I684" s="868"/>
      <c r="J684" s="422"/>
    </row>
    <row r="685" spans="1:10" ht="18">
      <c r="A685" s="422"/>
      <c r="B685" s="494" t="s">
        <v>406</v>
      </c>
      <c r="C685" s="843"/>
      <c r="D685" s="840" t="s">
        <v>3</v>
      </c>
      <c r="E685" s="869"/>
      <c r="F685" s="869"/>
      <c r="G685" s="869"/>
      <c r="H685" s="965"/>
      <c r="I685" s="868"/>
      <c r="J685" s="422"/>
    </row>
    <row r="686" spans="1:10" ht="18">
      <c r="A686" s="422"/>
      <c r="B686" s="494" t="s">
        <v>407</v>
      </c>
      <c r="C686" s="843"/>
      <c r="D686" s="840" t="s">
        <v>3</v>
      </c>
      <c r="E686" s="869"/>
      <c r="F686" s="869"/>
      <c r="G686" s="869"/>
      <c r="H686" s="965"/>
      <c r="I686" s="868"/>
      <c r="J686" s="422"/>
    </row>
    <row r="687" spans="1:10" ht="18">
      <c r="A687" s="422"/>
      <c r="B687" s="494" t="s">
        <v>408</v>
      </c>
      <c r="C687" s="843"/>
      <c r="D687" s="840" t="s">
        <v>3</v>
      </c>
      <c r="E687" s="869"/>
      <c r="F687" s="869"/>
      <c r="G687" s="869"/>
      <c r="H687" s="965"/>
      <c r="I687" s="868"/>
      <c r="J687" s="422"/>
    </row>
    <row r="688" spans="1:10" ht="18">
      <c r="A688" s="422"/>
      <c r="B688" s="494" t="s">
        <v>409</v>
      </c>
      <c r="C688" s="843"/>
      <c r="D688" s="840" t="s">
        <v>3</v>
      </c>
      <c r="E688" s="869"/>
      <c r="F688" s="869"/>
      <c r="G688" s="869"/>
      <c r="H688" s="965"/>
      <c r="I688" s="868"/>
      <c r="J688" s="422"/>
    </row>
    <row r="689" spans="1:10" ht="18">
      <c r="A689" s="422"/>
      <c r="B689" s="494" t="s">
        <v>410</v>
      </c>
      <c r="C689" s="843"/>
      <c r="D689" s="840" t="s">
        <v>3</v>
      </c>
      <c r="E689" s="869"/>
      <c r="F689" s="876"/>
      <c r="G689" s="869"/>
      <c r="H689" s="965"/>
      <c r="I689" s="868"/>
      <c r="J689" s="422"/>
    </row>
    <row r="690" spans="1:10" ht="18">
      <c r="A690" s="503">
        <v>3.5</v>
      </c>
      <c r="B690" s="397" t="s">
        <v>415</v>
      </c>
      <c r="C690" s="877"/>
      <c r="D690" s="840"/>
      <c r="E690" s="869"/>
      <c r="F690" s="869"/>
      <c r="G690" s="869"/>
      <c r="H690" s="869"/>
      <c r="I690" s="869"/>
      <c r="J690" s="422"/>
    </row>
    <row r="691" spans="1:10" ht="18">
      <c r="A691" s="464"/>
      <c r="B691" s="494" t="s">
        <v>383</v>
      </c>
      <c r="C691" s="843"/>
      <c r="D691" s="840" t="s">
        <v>384</v>
      </c>
      <c r="E691" s="869"/>
      <c r="F691" s="869"/>
      <c r="G691" s="869"/>
      <c r="H691" s="965"/>
      <c r="I691" s="868"/>
      <c r="J691" s="422"/>
    </row>
    <row r="692" spans="1:10" ht="18">
      <c r="A692" s="429"/>
      <c r="B692" s="494" t="s">
        <v>385</v>
      </c>
      <c r="C692" s="843"/>
      <c r="D692" s="840" t="s">
        <v>384</v>
      </c>
      <c r="E692" s="869"/>
      <c r="F692" s="869"/>
      <c r="G692" s="869"/>
      <c r="H692" s="965"/>
      <c r="I692" s="868"/>
      <c r="J692" s="422"/>
    </row>
    <row r="693" spans="1:10" ht="18">
      <c r="A693" s="429"/>
      <c r="B693" s="494" t="s">
        <v>386</v>
      </c>
      <c r="C693" s="843"/>
      <c r="D693" s="840" t="s">
        <v>387</v>
      </c>
      <c r="E693" s="869"/>
      <c r="F693" s="869"/>
      <c r="G693" s="869"/>
      <c r="H693" s="965"/>
      <c r="I693" s="868"/>
      <c r="J693" s="422"/>
    </row>
    <row r="694" spans="1:10" ht="18">
      <c r="A694" s="422"/>
      <c r="B694" s="494" t="s">
        <v>388</v>
      </c>
      <c r="C694" s="843"/>
      <c r="D694" s="840" t="s">
        <v>387</v>
      </c>
      <c r="E694" s="869"/>
      <c r="F694" s="869"/>
      <c r="G694" s="869"/>
      <c r="H694" s="965"/>
      <c r="I694" s="868"/>
      <c r="J694" s="422"/>
    </row>
    <row r="695" spans="1:10" ht="18">
      <c r="A695" s="422"/>
      <c r="B695" s="504" t="s">
        <v>389</v>
      </c>
      <c r="C695" s="843"/>
      <c r="D695" s="840" t="s">
        <v>387</v>
      </c>
      <c r="E695" s="869"/>
      <c r="F695" s="869"/>
      <c r="G695" s="869"/>
      <c r="H695" s="965"/>
      <c r="I695" s="868"/>
      <c r="J695" s="422"/>
    </row>
    <row r="696" spans="1:10" ht="18">
      <c r="A696" s="422"/>
      <c r="B696" s="494" t="s">
        <v>413</v>
      </c>
      <c r="C696" s="843"/>
      <c r="D696" s="840" t="s">
        <v>2</v>
      </c>
      <c r="E696" s="869"/>
      <c r="F696" s="869"/>
      <c r="G696" s="869"/>
      <c r="H696" s="965"/>
      <c r="I696" s="868"/>
      <c r="J696" s="422"/>
    </row>
    <row r="697" spans="1:10" ht="18">
      <c r="A697" s="422"/>
      <c r="B697" s="494" t="s">
        <v>391</v>
      </c>
      <c r="C697" s="843"/>
      <c r="D697" s="840" t="s">
        <v>387</v>
      </c>
      <c r="E697" s="869"/>
      <c r="F697" s="869"/>
      <c r="G697" s="869"/>
      <c r="H697" s="965"/>
      <c r="I697" s="868"/>
      <c r="J697" s="422"/>
    </row>
    <row r="698" spans="1:10" ht="18">
      <c r="A698" s="422"/>
      <c r="B698" s="494" t="s">
        <v>392</v>
      </c>
      <c r="C698" s="843"/>
      <c r="D698" s="840" t="s">
        <v>387</v>
      </c>
      <c r="E698" s="869"/>
      <c r="F698" s="869"/>
      <c r="G698" s="869"/>
      <c r="H698" s="965"/>
      <c r="I698" s="868"/>
      <c r="J698" s="422"/>
    </row>
    <row r="699" spans="1:10" ht="18">
      <c r="A699" s="422"/>
      <c r="B699" s="494" t="s">
        <v>393</v>
      </c>
      <c r="C699" s="843"/>
      <c r="D699" s="840" t="s">
        <v>387</v>
      </c>
      <c r="E699" s="869"/>
      <c r="F699" s="869"/>
      <c r="G699" s="869"/>
      <c r="H699" s="965"/>
      <c r="I699" s="868"/>
      <c r="J699" s="422"/>
    </row>
    <row r="700" spans="1:10" ht="18">
      <c r="A700" s="422"/>
      <c r="B700" s="494" t="s">
        <v>394</v>
      </c>
      <c r="C700" s="843"/>
      <c r="D700" s="840" t="s">
        <v>387</v>
      </c>
      <c r="E700" s="869"/>
      <c r="F700" s="869"/>
      <c r="G700" s="869"/>
      <c r="H700" s="965"/>
      <c r="I700" s="868"/>
      <c r="J700" s="422"/>
    </row>
    <row r="701" spans="1:10" ht="18">
      <c r="A701" s="422"/>
      <c r="B701" s="494" t="s">
        <v>395</v>
      </c>
      <c r="C701" s="843"/>
      <c r="D701" s="840" t="s">
        <v>2</v>
      </c>
      <c r="E701" s="869"/>
      <c r="F701" s="869"/>
      <c r="G701" s="869"/>
      <c r="H701" s="965"/>
      <c r="I701" s="868"/>
      <c r="J701" s="422"/>
    </row>
    <row r="702" spans="1:10" ht="18">
      <c r="A702" s="422"/>
      <c r="B702" s="494" t="s">
        <v>396</v>
      </c>
      <c r="C702" s="843"/>
      <c r="D702" s="840" t="s">
        <v>2</v>
      </c>
      <c r="E702" s="869"/>
      <c r="F702" s="869"/>
      <c r="G702" s="869"/>
      <c r="H702" s="965"/>
      <c r="I702" s="868"/>
      <c r="J702" s="422"/>
    </row>
    <row r="703" spans="1:10" ht="18">
      <c r="A703" s="422"/>
      <c r="B703" s="494" t="s">
        <v>397</v>
      </c>
      <c r="C703" s="843"/>
      <c r="D703" s="840" t="s">
        <v>387</v>
      </c>
      <c r="E703" s="869"/>
      <c r="F703" s="869"/>
      <c r="G703" s="869"/>
      <c r="H703" s="965"/>
      <c r="I703" s="868"/>
      <c r="J703" s="422"/>
    </row>
    <row r="704" spans="1:10" ht="18">
      <c r="A704" s="422"/>
      <c r="B704" s="494" t="s">
        <v>398</v>
      </c>
      <c r="C704" s="843"/>
      <c r="D704" s="840" t="s">
        <v>387</v>
      </c>
      <c r="E704" s="869"/>
      <c r="F704" s="869"/>
      <c r="G704" s="869"/>
      <c r="H704" s="965"/>
      <c r="I704" s="868"/>
      <c r="J704" s="422"/>
    </row>
    <row r="705" spans="1:10" ht="18">
      <c r="A705" s="422"/>
      <c r="B705" s="494" t="s">
        <v>400</v>
      </c>
      <c r="C705" s="843"/>
      <c r="D705" s="840" t="s">
        <v>387</v>
      </c>
      <c r="E705" s="869"/>
      <c r="F705" s="869"/>
      <c r="G705" s="869"/>
      <c r="H705" s="965"/>
      <c r="I705" s="868"/>
      <c r="J705" s="422"/>
    </row>
    <row r="706" spans="1:10" ht="18">
      <c r="A706" s="422"/>
      <c r="B706" s="494" t="s">
        <v>401</v>
      </c>
      <c r="C706" s="843"/>
      <c r="D706" s="840" t="s">
        <v>387</v>
      </c>
      <c r="E706" s="869"/>
      <c r="F706" s="869"/>
      <c r="G706" s="869"/>
      <c r="H706" s="965"/>
      <c r="I706" s="868"/>
      <c r="J706" s="422"/>
    </row>
    <row r="707" spans="1:10" ht="18">
      <c r="A707" s="422"/>
      <c r="B707" s="494" t="s">
        <v>402</v>
      </c>
      <c r="C707" s="843"/>
      <c r="D707" s="840" t="s">
        <v>3</v>
      </c>
      <c r="E707" s="869"/>
      <c r="F707" s="869"/>
      <c r="G707" s="869"/>
      <c r="H707" s="965"/>
      <c r="I707" s="868"/>
      <c r="J707" s="422"/>
    </row>
    <row r="708" spans="1:10" ht="18">
      <c r="A708" s="422"/>
      <c r="B708" s="494" t="s">
        <v>403</v>
      </c>
      <c r="C708" s="843"/>
      <c r="D708" s="840" t="s">
        <v>3</v>
      </c>
      <c r="E708" s="869"/>
      <c r="F708" s="869"/>
      <c r="G708" s="869"/>
      <c r="H708" s="965"/>
      <c r="I708" s="868"/>
      <c r="J708" s="422"/>
    </row>
    <row r="709" spans="1:10" ht="18">
      <c r="A709" s="422"/>
      <c r="B709" s="494" t="s">
        <v>404</v>
      </c>
      <c r="C709" s="843"/>
      <c r="D709" s="840" t="s">
        <v>3</v>
      </c>
      <c r="E709" s="869"/>
      <c r="F709" s="869"/>
      <c r="G709" s="869"/>
      <c r="H709" s="965"/>
      <c r="I709" s="868"/>
      <c r="J709" s="422"/>
    </row>
    <row r="710" spans="1:10" ht="18">
      <c r="A710" s="422"/>
      <c r="B710" s="494" t="s">
        <v>405</v>
      </c>
      <c r="C710" s="843"/>
      <c r="D710" s="840" t="s">
        <v>2</v>
      </c>
      <c r="E710" s="869"/>
      <c r="F710" s="869"/>
      <c r="G710" s="869"/>
      <c r="H710" s="965"/>
      <c r="I710" s="868"/>
      <c r="J710" s="422"/>
    </row>
    <row r="711" spans="1:10" ht="18">
      <c r="A711" s="422"/>
      <c r="B711" s="494" t="s">
        <v>406</v>
      </c>
      <c r="C711" s="843"/>
      <c r="D711" s="840" t="s">
        <v>3</v>
      </c>
      <c r="E711" s="869"/>
      <c r="F711" s="869"/>
      <c r="G711" s="869"/>
      <c r="H711" s="965"/>
      <c r="I711" s="868"/>
      <c r="J711" s="422"/>
    </row>
    <row r="712" spans="1:10" ht="18">
      <c r="A712" s="422"/>
      <c r="B712" s="494" t="s">
        <v>407</v>
      </c>
      <c r="C712" s="843"/>
      <c r="D712" s="840" t="s">
        <v>3</v>
      </c>
      <c r="E712" s="869"/>
      <c r="F712" s="869"/>
      <c r="G712" s="869"/>
      <c r="H712" s="965"/>
      <c r="I712" s="868"/>
      <c r="J712" s="422"/>
    </row>
    <row r="713" spans="1:10" ht="18">
      <c r="A713" s="422"/>
      <c r="B713" s="494" t="s">
        <v>408</v>
      </c>
      <c r="C713" s="843"/>
      <c r="D713" s="840" t="s">
        <v>3</v>
      </c>
      <c r="E713" s="869"/>
      <c r="F713" s="869"/>
      <c r="G713" s="869"/>
      <c r="H713" s="965"/>
      <c r="I713" s="868"/>
      <c r="J713" s="422"/>
    </row>
    <row r="714" spans="1:10" ht="18">
      <c r="A714" s="422"/>
      <c r="B714" s="494" t="s">
        <v>409</v>
      </c>
      <c r="C714" s="843"/>
      <c r="D714" s="840" t="s">
        <v>3</v>
      </c>
      <c r="E714" s="869"/>
      <c r="F714" s="869"/>
      <c r="G714" s="869"/>
      <c r="H714" s="965"/>
      <c r="I714" s="868"/>
      <c r="J714" s="422"/>
    </row>
    <row r="715" spans="1:10" ht="18">
      <c r="A715" s="422"/>
      <c r="B715" s="494" t="s">
        <v>410</v>
      </c>
      <c r="C715" s="843"/>
      <c r="D715" s="840" t="s">
        <v>3</v>
      </c>
      <c r="E715" s="869"/>
      <c r="F715" s="876"/>
      <c r="G715" s="869"/>
      <c r="H715" s="965"/>
      <c r="I715" s="868"/>
      <c r="J715" s="422"/>
    </row>
    <row r="716" spans="1:10" ht="18">
      <c r="A716" s="422"/>
      <c r="B716" s="494"/>
      <c r="C716" s="843"/>
      <c r="D716" s="840"/>
      <c r="E716" s="869"/>
      <c r="F716" s="869"/>
      <c r="G716" s="869"/>
      <c r="H716" s="965"/>
      <c r="I716" s="868"/>
      <c r="J716" s="422"/>
    </row>
    <row r="717" spans="1:10" ht="18">
      <c r="A717" s="495"/>
      <c r="B717" s="496" t="s">
        <v>416</v>
      </c>
      <c r="C717" s="865"/>
      <c r="D717" s="497"/>
      <c r="E717" s="498"/>
      <c r="F717" s="499"/>
      <c r="G717" s="499"/>
      <c r="H717" s="499"/>
      <c r="I717" s="499"/>
      <c r="J717" s="500"/>
    </row>
  </sheetData>
  <mergeCells count="9">
    <mergeCell ref="J7:J8"/>
    <mergeCell ref="A1:I1"/>
    <mergeCell ref="A7:A8"/>
    <mergeCell ref="C7:C8"/>
    <mergeCell ref="D7:D8"/>
    <mergeCell ref="E7:F7"/>
    <mergeCell ref="G7:H7"/>
    <mergeCell ref="I7:I8"/>
    <mergeCell ref="B7:B8"/>
  </mergeCells>
  <printOptions horizontalCentered="1"/>
  <pageMargins left="0.11811023622047245" right="0.11811023622047245" top="0.74803149606299213" bottom="0.59055118110236227" header="0.31496062992125984" footer="0.31496062992125984"/>
  <pageSetup paperSize="9" scale="81" fitToHeight="0" orientation="landscape" horizontalDpi="4294967293" verticalDpi="4294967293" r:id="rId1"/>
  <headerFooter>
    <oddHeader xml:space="preserve">&amp;Rแบบ ปร. 4 แผ่นที่ &amp;P+40
   </oddHeader>
    <oddFooter>&amp;C&amp;A</oddFooter>
  </headerFooter>
  <rowBreaks count="1" manualBreakCount="1">
    <brk id="2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17</vt:i4>
      </vt:variant>
    </vt:vector>
  </HeadingPairs>
  <TitlesOfParts>
    <vt:vector size="28" baseType="lpstr">
      <vt:lpstr>ปกรวม</vt:lpstr>
      <vt:lpstr>ปร6</vt:lpstr>
      <vt:lpstr>ปร5ก</vt:lpstr>
      <vt:lpstr>ปร5ข</vt:lpstr>
      <vt:lpstr>ปร4</vt:lpstr>
      <vt:lpstr>สถาปัตยกรรม</vt:lpstr>
      <vt:lpstr>โครงสร้าง</vt:lpstr>
      <vt:lpstr>ระบบไฟฟ้าและสื่อสาร</vt:lpstr>
      <vt:lpstr>ระบบสุขาภิบาลและป้องกันอัคคีภัย</vt:lpstr>
      <vt:lpstr>ระบบเครื่องกล</vt:lpstr>
      <vt:lpstr>ครุภัณฑ์ไฟฟ้า</vt:lpstr>
      <vt:lpstr>ครุภัณฑ์ไฟฟ้า!Print_Area</vt:lpstr>
      <vt:lpstr>โครงสร้าง!Print_Area</vt:lpstr>
      <vt:lpstr>ปกรวม!Print_Area</vt:lpstr>
      <vt:lpstr>ปร4!Print_Area</vt:lpstr>
      <vt:lpstr>ปร5ก!Print_Area</vt:lpstr>
      <vt:lpstr>ปร5ข!Print_Area</vt:lpstr>
      <vt:lpstr>ปร6!Print_Area</vt:lpstr>
      <vt:lpstr>ระบบเครื่องกล!Print_Area</vt:lpstr>
      <vt:lpstr>ระบบไฟฟ้าและสื่อสาร!Print_Area</vt:lpstr>
      <vt:lpstr>ระบบสุขาภิบาลและป้องกันอัคคีภัย!Print_Area</vt:lpstr>
      <vt:lpstr>สถาปัตยกรรม!Print_Area</vt:lpstr>
      <vt:lpstr>ครุภัณฑ์ไฟฟ้า!Print_Titles</vt:lpstr>
      <vt:lpstr>โครงสร้าง!Print_Titles</vt:lpstr>
      <vt:lpstr>ระบบเครื่องกล!Print_Titles</vt:lpstr>
      <vt:lpstr>ระบบไฟฟ้าและสื่อสาร!Print_Titles</vt:lpstr>
      <vt:lpstr>ระบบสุขาภิบาลและป้องกันอัคคีภัย!Print_Titles</vt:lpstr>
      <vt:lpstr>สถาปัตยกรรม!Print_Titles</vt:lpstr>
    </vt:vector>
  </TitlesOfParts>
  <Company>AsABRICK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khetkhun</dc:creator>
  <cp:lastModifiedBy>Wanlaya Patanapiradej</cp:lastModifiedBy>
  <cp:lastPrinted>2020-07-29T10:56:42Z</cp:lastPrinted>
  <dcterms:created xsi:type="dcterms:W3CDTF">2001-10-03T19:41:57Z</dcterms:created>
  <dcterms:modified xsi:type="dcterms:W3CDTF">2020-07-29T11:00:23Z</dcterms:modified>
</cp:coreProperties>
</file>